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19440" windowHeight="11760" activeTab="4"/>
  </bookViews>
  <sheets>
    <sheet name="Источники" sheetId="1" r:id="rId1"/>
    <sheet name="Доходы" sheetId="2" r:id="rId2"/>
    <sheet name="Ведомст" sheetId="3" r:id="rId3"/>
    <sheet name="Функц" sheetId="4" r:id="rId4"/>
    <sheet name="Програм.непрограм" sheetId="5" r:id="rId5"/>
  </sheets>
  <definedNames>
    <definedName name="_xlnm.Print_Area" localSheetId="2">Ведомст!$A$1:$G$176</definedName>
    <definedName name="_xlnm.Print_Area" localSheetId="1">Доходы!$A$1:$C$71</definedName>
    <definedName name="_xlnm.Print_Area" localSheetId="3">Функц!$A$1:$E$45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33" i="3" l="1"/>
  <c r="G139" i="3"/>
  <c r="D120" i="5"/>
  <c r="D128" i="5"/>
  <c r="D127" i="5"/>
  <c r="G166" i="3"/>
  <c r="G169" i="3"/>
  <c r="G141" i="3" l="1"/>
  <c r="G154" i="3" l="1"/>
  <c r="G153" i="3" s="1"/>
  <c r="G134" i="3"/>
  <c r="D32" i="5"/>
  <c r="D62" i="5"/>
  <c r="D83" i="5"/>
  <c r="D85" i="5"/>
  <c r="D84" i="5" s="1"/>
  <c r="G98" i="3"/>
  <c r="D79" i="5"/>
  <c r="D75" i="5"/>
  <c r="D66" i="5"/>
  <c r="D76" i="5"/>
  <c r="C25" i="2"/>
  <c r="D74" i="5" l="1"/>
  <c r="G145" i="3"/>
  <c r="G144" i="3" s="1"/>
  <c r="G143" i="3" s="1"/>
  <c r="G128" i="3" l="1"/>
  <c r="G127" i="3" s="1"/>
  <c r="G126" i="3" s="1"/>
  <c r="G125" i="3" s="1"/>
  <c r="D124" i="5" l="1"/>
  <c r="D123" i="5" s="1"/>
  <c r="D39" i="4"/>
  <c r="D38" i="4" s="1"/>
  <c r="D47" i="5"/>
  <c r="D115" i="5"/>
  <c r="D113" i="5"/>
  <c r="D112" i="5"/>
  <c r="G79" i="3"/>
  <c r="G149" i="3"/>
  <c r="G40" i="3"/>
  <c r="G42" i="3"/>
  <c r="G44" i="3"/>
  <c r="G28" i="3" l="1"/>
  <c r="G96" i="3"/>
  <c r="G95" i="3" l="1"/>
  <c r="G94" i="3" s="1"/>
  <c r="G93" i="3" s="1"/>
  <c r="D34" i="4" s="1"/>
  <c r="D105" i="5" l="1"/>
  <c r="G107" i="3"/>
  <c r="C65" i="2" l="1"/>
  <c r="C64" i="2" s="1"/>
  <c r="G84" i="3" l="1"/>
  <c r="D31" i="5" l="1"/>
  <c r="D33" i="5"/>
  <c r="D104" i="5" l="1"/>
  <c r="D26" i="4"/>
  <c r="D109" i="5"/>
  <c r="D126" i="5"/>
  <c r="D125" i="5" s="1"/>
  <c r="G33" i="3" l="1"/>
  <c r="D27" i="5"/>
  <c r="G32" i="3" l="1"/>
  <c r="G31" i="3" s="1"/>
  <c r="D98" i="5"/>
  <c r="G123" i="3"/>
  <c r="D25" i="5" l="1"/>
  <c r="G76" i="3"/>
  <c r="C47" i="2"/>
  <c r="C62" i="2"/>
  <c r="C61" i="2" s="1"/>
  <c r="D29" i="5" l="1"/>
  <c r="G148" i="3"/>
  <c r="G115" i="3"/>
  <c r="G86" i="3"/>
  <c r="G88" i="3"/>
  <c r="G82" i="3"/>
  <c r="C36" i="2"/>
  <c r="C38" i="2"/>
  <c r="C59" i="2"/>
  <c r="C54" i="2"/>
  <c r="C52" i="2"/>
  <c r="C49" i="2"/>
  <c r="C46" i="2" s="1"/>
  <c r="C51" i="2" l="1"/>
  <c r="G121" i="3"/>
  <c r="G120" i="3" s="1"/>
  <c r="G119" i="3" s="1"/>
  <c r="D111" i="5" l="1"/>
  <c r="G113" i="3" l="1"/>
  <c r="D71" i="5" l="1"/>
  <c r="G132" i="3" l="1"/>
  <c r="G27" i="3" l="1"/>
  <c r="G26" i="3" s="1"/>
  <c r="G25" i="3" s="1"/>
  <c r="D108" i="5"/>
  <c r="D107" i="5" s="1"/>
  <c r="G49" i="3"/>
  <c r="G48" i="3" s="1"/>
  <c r="G47" i="3" s="1"/>
  <c r="G46" i="3" s="1"/>
  <c r="D27" i="4" s="1"/>
  <c r="G54" i="3"/>
  <c r="G53" i="3" s="1"/>
  <c r="G57" i="3"/>
  <c r="G56" i="3" s="1"/>
  <c r="G61" i="3"/>
  <c r="G60" i="3" s="1"/>
  <c r="G59" i="3" s="1"/>
  <c r="D130" i="5"/>
  <c r="D119" i="5"/>
  <c r="D103" i="5"/>
  <c r="D102" i="5" s="1"/>
  <c r="D101" i="5" s="1"/>
  <c r="D89" i="5"/>
  <c r="D88" i="5" s="1"/>
  <c r="D87" i="5" s="1"/>
  <c r="D86" i="5" s="1"/>
  <c r="D82" i="5"/>
  <c r="D93" i="5"/>
  <c r="D54" i="5"/>
  <c r="D53" i="5" s="1"/>
  <c r="D51" i="5"/>
  <c r="D46" i="5"/>
  <c r="D45" i="5" s="1"/>
  <c r="D42" i="5"/>
  <c r="D41" i="5" s="1"/>
  <c r="D40" i="5" s="1"/>
  <c r="D24" i="5"/>
  <c r="D23" i="5" s="1"/>
  <c r="G175" i="3"/>
  <c r="G174" i="3" s="1"/>
  <c r="G167" i="3"/>
  <c r="G165" i="3" s="1"/>
  <c r="G164" i="3" s="1"/>
  <c r="G162" i="3"/>
  <c r="G161" i="3" s="1"/>
  <c r="G160" i="3" s="1"/>
  <c r="G159" i="3" s="1"/>
  <c r="D44" i="4" s="1"/>
  <c r="G103" i="3"/>
  <c r="G102" i="3" s="1"/>
  <c r="G101" i="3" s="1"/>
  <c r="D64" i="5"/>
  <c r="G106" i="3"/>
  <c r="D38" i="5"/>
  <c r="D37" i="5"/>
  <c r="C57" i="2"/>
  <c r="C42" i="2"/>
  <c r="C41" i="2" s="1"/>
  <c r="C40" i="2" s="1"/>
  <c r="C35" i="2"/>
  <c r="C33" i="2"/>
  <c r="C29" i="2"/>
  <c r="C24" i="2"/>
  <c r="D81" i="5" l="1"/>
  <c r="D80" i="5" s="1"/>
  <c r="G100" i="3"/>
  <c r="G92" i="3" s="1"/>
  <c r="C56" i="2"/>
  <c r="C45" i="2" s="1"/>
  <c r="C44" i="2" s="1"/>
  <c r="D106" i="5"/>
  <c r="D36" i="5"/>
  <c r="G105" i="3"/>
  <c r="D45" i="4"/>
  <c r="D43" i="4" s="1"/>
  <c r="D70" i="5"/>
  <c r="D69" i="5" s="1"/>
  <c r="D68" i="5" s="1"/>
  <c r="D67" i="5" s="1"/>
  <c r="D21" i="5" s="1"/>
  <c r="G52" i="3"/>
  <c r="G51" i="3" s="1"/>
  <c r="D28" i="4" s="1"/>
  <c r="G67" i="3"/>
  <c r="D122" i="5"/>
  <c r="D121" i="5" s="1"/>
  <c r="G78" i="3"/>
  <c r="G152" i="3"/>
  <c r="D133" i="5"/>
  <c r="D131" i="5" s="1"/>
  <c r="G66" i="3"/>
  <c r="G65" i="3" s="1"/>
  <c r="G64" i="3" s="1"/>
  <c r="G63" i="3" s="1"/>
  <c r="D30" i="4" s="1"/>
  <c r="D29" i="4" s="1"/>
  <c r="G30" i="3"/>
  <c r="D24" i="4"/>
  <c r="D39" i="5"/>
  <c r="G158" i="3"/>
  <c r="C32" i="2"/>
  <c r="C23" i="2" s="1"/>
  <c r="D35" i="4" l="1"/>
  <c r="D33" i="4" s="1"/>
  <c r="D42" i="4"/>
  <c r="D40" i="4" s="1"/>
  <c r="D25" i="4"/>
  <c r="D23" i="4" s="1"/>
  <c r="G24" i="3"/>
  <c r="D35" i="5"/>
  <c r="D22" i="5" s="1"/>
  <c r="D129" i="5"/>
  <c r="D118" i="5"/>
  <c r="D117" i="5" s="1"/>
  <c r="D96" i="5"/>
  <c r="D77" i="5"/>
  <c r="D65" i="5"/>
  <c r="D63" i="5"/>
  <c r="D61" i="5"/>
  <c r="D57" i="5"/>
  <c r="D56" i="5" s="1"/>
  <c r="D55" i="5" s="1"/>
  <c r="D92" i="5"/>
  <c r="D90" i="5" s="1"/>
  <c r="D52" i="5"/>
  <c r="D50" i="5"/>
  <c r="D49" i="5"/>
  <c r="D44" i="5"/>
  <c r="D43" i="5" s="1"/>
  <c r="D60" i="5" l="1"/>
  <c r="D59" i="5" s="1"/>
  <c r="D95" i="5"/>
  <c r="D94" i="5" s="1"/>
  <c r="D100" i="5"/>
  <c r="D48" i="5"/>
  <c r="D91" i="5"/>
  <c r="D134" i="5" l="1"/>
  <c r="G172" i="3"/>
  <c r="G147" i="3"/>
  <c r="G117" i="3"/>
  <c r="G112" i="3" s="1"/>
  <c r="G74" i="3"/>
  <c r="G131" i="3" l="1"/>
  <c r="G130" i="3" s="1"/>
  <c r="G73" i="3"/>
  <c r="G72" i="3" s="1"/>
  <c r="G71" i="3" s="1"/>
  <c r="G171" i="3"/>
  <c r="D46" i="4"/>
  <c r="G111" i="3"/>
  <c r="G110" i="3" s="1"/>
  <c r="G109" i="3" s="1"/>
  <c r="G70" i="3" l="1"/>
  <c r="G23" i="3" s="1"/>
  <c r="D32" i="4"/>
  <c r="D31" i="4" s="1"/>
  <c r="D37" i="4"/>
  <c r="D36" i="4" s="1"/>
  <c r="D22" i="4" l="1"/>
  <c r="C22" i="1"/>
  <c r="C29" i="1" s="1"/>
  <c r="C67" i="2" l="1"/>
</calcChain>
</file>

<file path=xl/sharedStrings.xml><?xml version="1.0" encoding="utf-8"?>
<sst xmlns="http://schemas.openxmlformats.org/spreadsheetml/2006/main" count="1319" uniqueCount="350">
  <si>
    <t>Наименование</t>
  </si>
  <si>
    <t>013 01 05 00 00 00 0000 000</t>
  </si>
  <si>
    <t>Изменение остатков средств на счетах по учету средств бюджетов</t>
  </si>
  <si>
    <t>013 01 05 02 00 00 0000 500</t>
  </si>
  <si>
    <t>Увеличение прочих остатков средств бюджетов</t>
  </si>
  <si>
    <t>013 01 05 01 01 00 0000 510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</si>
  <si>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</si>
  <si>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</si>
  <si>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013 01 05 01 00 00 0000 600</t>
  </si>
  <si>
    <t>Уменьшение прочих остатков средств бюджетов</t>
  </si>
  <si>
    <t>013 01 05 02 01 00 0000 610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</si>
  <si>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</si>
  <si>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</si>
  <si>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Всего источников финансирования</t>
  </si>
  <si>
    <t>013 01 05 02 01 10 0000 510</t>
  </si>
  <si>
    <t>013 01 05 02 01 10 0000 610</t>
  </si>
  <si>
    <t>Приложение 1</t>
  </si>
  <si>
    <t>Приложение 5</t>
  </si>
  <si>
    <t xml:space="preserve">Усть-Абаканского района  Республики Хакасия </t>
  </si>
  <si>
    <t>Приложение1</t>
  </si>
  <si>
    <t>Код бюджетной классификации</t>
  </si>
  <si>
    <t xml:space="preserve">к Решению Совета депутатов Чарковского сельсовета </t>
  </si>
  <si>
    <t>"О бюджете муниципального образования Чарковский сельсовет</t>
  </si>
  <si>
    <t xml:space="preserve"> </t>
  </si>
  <si>
    <t>ДОХОДЫ</t>
  </si>
  <si>
    <t xml:space="preserve"> бюджета муниципального образования Чарковский сельсовет Усть-Абаканского района</t>
  </si>
  <si>
    <t>рублей</t>
  </si>
  <si>
    <t xml:space="preserve">Код бюджетной классификации </t>
  </si>
  <si>
    <t xml:space="preserve">Наименование доходов 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</si>
  <si>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</si>
  <si>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</si>
  <si>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</si>
  <si>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</si>
  <si>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</si>
  <si>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</si>
  <si>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000 1 01 02010 01 0000 110</t>
  </si>
  <si>
    <t>000 1 01 02030 01 0000 110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</si>
  <si>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</si>
  <si>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</si>
  <si>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</si>
  <si>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</si>
  <si>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000 1 05 03010 01 0000 110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</si>
  <si>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</si>
  <si>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</si>
  <si>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</si>
  <si>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</si>
  <si>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</si>
  <si>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</si>
  <si>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000 1 06 06000 00 0000 110</t>
  </si>
  <si>
    <t>Земельный налог</t>
  </si>
  <si>
    <t>000 1 06 06030 00 0000 110</t>
  </si>
  <si>
    <t>Земельный налог с организаций</t>
  </si>
  <si>
    <t>000 1 06 06033 10 0000 110</t>
  </si>
  <si>
    <t>Земельный налог с организаций, обладающих земельным участком, расположенным в границах сельских поселений</t>
  </si>
  <si>
    <t>000 1 06 06040 00 0000 110</t>
  </si>
  <si>
    <t>Земельный налог с физических лиц</t>
  </si>
  <si>
    <t>000 1 06 06043 10 0000 110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</si>
  <si>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</si>
  <si>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000 1 11 00000 00 0000 000</t>
  </si>
  <si>
    <t>ДОХОДЫ ОТ ИСПОЛЬЗОВАНИЯ ИМУЩЕСТВА, НАХОДЯЩЕГОСЯ В ГОСУДАРСТВЕННОЙ И МУНИЦИПАЛЬНОЙ СОБСТВЕНННОСТИ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</si>
  <si>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</si>
  <si>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имушества государственных и муниципальных унитарных предприятий, в том числе казенных)</t>
  </si>
  <si>
    <t>000 1 11 05030 00 0000 120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</si>
  <si>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</si>
  <si>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</si>
  <si>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бюджетых и автономных учреждений)</t>
  </si>
  <si>
    <t xml:space="preserve">000 2 00 00000 00 0000 000 </t>
  </si>
  <si>
    <t>БЕЗВОЗМЕЗДНЫЕ ПОСТУПЛЕНИЯ</t>
  </si>
  <si>
    <t>000 2 02 00000 00 0000 000</t>
  </si>
  <si>
    <t>БЕЗВОЗМЕЗДНЫЕ ПОСТУПЛЕНИЯ ОТ ДРУГИХ БЮДЖЕТОВ БЮДЖЕТНОЙ СИСИТЕМЫ РОССИЙСКОЙ ФЕДЕРАЦИИ</t>
  </si>
  <si>
    <t>000 2 02 10000 00 0000 150</t>
  </si>
  <si>
    <t xml:space="preserve">Дотации бюджетам бюджетной системы Российской Федерации </t>
  </si>
  <si>
    <t>Субсидии бюджетам бюджетной системы Российской Федерации (межбюджетные субсидии)</t>
  </si>
  <si>
    <t>000 2 02 29999 00 0000 150</t>
  </si>
  <si>
    <t>000 2 02 29999 10 0000 150</t>
  </si>
  <si>
    <t>Прочие субсидии бюджетам сельских поселений</t>
  </si>
  <si>
    <t>000 2 02 30000 00 0000 150</t>
  </si>
  <si>
    <t>Субвенции бюджетам бюджетной системы Российской Федерации</t>
  </si>
  <si>
    <t>000 2 02 30024 00 0000 150</t>
  </si>
  <si>
    <t>Субвенции местным бюджетам на выполнение передаваемых полномочий субъектов Российской Федерации</t>
  </si>
  <si>
    <t>000 2 02 30024 10 0000 150</t>
  </si>
  <si>
    <t>Субвенции бюджетам сельских поселений на выполнение передаваемых полномочий субъектов Российской Федерации</t>
  </si>
  <si>
    <t>000 8 50 00000 00 0000 000</t>
  </si>
  <si>
    <t>ВСЕГО ДОХОДОВ</t>
  </si>
  <si>
    <t>000 2 02 35118 00 0000 150</t>
  </si>
  <si>
    <t>000 2 02 35118 10 0000 150</t>
  </si>
  <si>
    <t>Приложение 7</t>
  </si>
  <si>
    <t>Ведомственная  структура расходов бюджета муниципального образования Чарковский сельсовет</t>
  </si>
  <si>
    <t>Рз</t>
  </si>
  <si>
    <t>ПР</t>
  </si>
  <si>
    <t>ЦСР</t>
  </si>
  <si>
    <t>ВР</t>
  </si>
  <si>
    <t>Администрация Чарковского сельсовета Усть-Абаканского района Республики Хакасия</t>
  </si>
  <si>
    <t>013</t>
  </si>
  <si>
    <t>Общегосударственные вопросы</t>
  </si>
  <si>
    <t>01</t>
  </si>
  <si>
    <t>Функционирование высшего должностного лица  субъекта Российской Федерации и муниципального образования</t>
  </si>
  <si>
    <t>02</t>
  </si>
  <si>
    <t>Непрограмные расходы в сфере установленных функций органов муниципальнных образований (органов местного самоуправления,  муниципальных учреждений)</t>
  </si>
  <si>
    <t>70000 00000</t>
  </si>
  <si>
    <t>Обеспечение деятельности Главы муниципального образования</t>
  </si>
  <si>
    <t>70200 00000</t>
  </si>
  <si>
    <t>Глава муниципального образования</t>
  </si>
  <si>
    <t>70200 03400</t>
  </si>
  <si>
    <t>Расходы на выплаты персоналу государственных (муниципальных) органов</t>
  </si>
  <si>
    <t>120</t>
  </si>
  <si>
    <t>Уплата налогов, сборов и иных платежей</t>
  </si>
  <si>
    <t>850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</si>
  <si>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</si>
  <si>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>04</t>
  </si>
  <si>
    <t>Обеспечение деятельности органов местного самоуправления</t>
  </si>
  <si>
    <t>70500 00000</t>
  </si>
  <si>
    <t>Органы местного самоуправления</t>
  </si>
  <si>
    <t>70500 03500</t>
  </si>
  <si>
    <t>Иные закупки товаров, работ и услуг для обеспечения государственных (муниципальных) нужд</t>
  </si>
  <si>
    <t>240</t>
  </si>
  <si>
    <t>Осуществление государственного полномочия по определению перечня должностных лиц, уполномоченных составлять протоколы об административных нарушениях</t>
  </si>
  <si>
    <t>70500 70230</t>
  </si>
  <si>
    <t>Резервные фонды</t>
  </si>
  <si>
    <t>11</t>
  </si>
  <si>
    <t>70600 00000</t>
  </si>
  <si>
    <t>Резервный фонд органов власти местного самоуправления</t>
  </si>
  <si>
    <t>70600 91990</t>
  </si>
  <si>
    <t>Резервные средства</t>
  </si>
  <si>
    <t>870</t>
  </si>
  <si>
    <t>Другие общегосударственные вопросы</t>
  </si>
  <si>
    <t>13</t>
  </si>
  <si>
    <t>Муниципальная программа "Профилактика правонарушений, противодействие наркомании  на территории муниципального образования Чарковский сельсовет"</t>
  </si>
  <si>
    <t>33000 00000</t>
  </si>
  <si>
    <t>Профилактика правонарушений</t>
  </si>
  <si>
    <t xml:space="preserve">33001 00000 </t>
  </si>
  <si>
    <t>Мероприятия по профилактике правонарушений</t>
  </si>
  <si>
    <t>33001 22670</t>
  </si>
  <si>
    <t>Противодействие наркомании</t>
  </si>
  <si>
    <t>33002 00000</t>
  </si>
  <si>
    <t>Мероприятия по противодействию наркомании</t>
  </si>
  <si>
    <t>33002 22680</t>
  </si>
  <si>
    <t>Муниципальная программа "Противодействие терроризму и экстремизму на территории Чарковского сельсовета"</t>
  </si>
  <si>
    <t>40000 00000</t>
  </si>
  <si>
    <t>Противодействие терроризму и экстремизму</t>
  </si>
  <si>
    <t>40001 00000</t>
  </si>
  <si>
    <t>Мероприятия по противодействию терроризму и экстремизму</t>
  </si>
  <si>
    <t>40001 22640</t>
  </si>
  <si>
    <t>Национальная оборона</t>
  </si>
  <si>
    <t>Мобилизационная и вневойсковая подготовка</t>
  </si>
  <si>
    <t>03</t>
  </si>
  <si>
    <t>Непрограммные расходы в сфере установленных функций органов муниципальных образований (органов местного самоуправления, муниципальных учреждений)</t>
  </si>
  <si>
    <t>70700 00000</t>
  </si>
  <si>
    <t>Осуществление первичного воинского учета на территориях, где отсутствуют военные комиссариаты</t>
  </si>
  <si>
    <t>70700 51180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</si>
  <si>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</si>
  <si>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</si>
  <si>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</si>
  <si>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"Защита населения и территорий Чарковского сельсовета от чрезвычайных ситуаций, обеспечение пожарной безопасности и безопасности людей на водных объектах"</t>
  </si>
  <si>
    <t>30000 00000</t>
  </si>
  <si>
    <t>Создание условий для защиты населения от чрезвычайных ситуаций</t>
  </si>
  <si>
    <t>30001 00000</t>
  </si>
  <si>
    <t>Мероприятия по защите населения Чарковского сельсовета от чрезвычайных ситуаций, пожарной безопасности и безопасности на водных объектах</t>
  </si>
  <si>
    <t>30001 22080</t>
  </si>
  <si>
    <t>Укрепление пожарной безопасности</t>
  </si>
  <si>
    <t>30002 00000</t>
  </si>
  <si>
    <t>Обеспечение деятельности подведомственных учреждений (Пожарная дружина)</t>
  </si>
  <si>
    <t>30002 01880</t>
  </si>
  <si>
    <t>Расходы на выплату персоналу государственных (муниципальных) органов</t>
  </si>
  <si>
    <t>Поддержка подразделений добровольной пожарной охраны</t>
  </si>
  <si>
    <t>30002 71250</t>
  </si>
  <si>
    <t>Поддержка подразделений добровольной пожарной охраны (софинансирование)</t>
  </si>
  <si>
    <t>30002 S1250</t>
  </si>
  <si>
    <t>Обеспечение первичных мер пожарной безопасности</t>
  </si>
  <si>
    <t>30002 71260</t>
  </si>
  <si>
    <t>Обеспечение первичных мер пожарной безопасности (софинансирование)</t>
  </si>
  <si>
    <t>30002 S1260</t>
  </si>
  <si>
    <t>Национальная экономика</t>
  </si>
  <si>
    <t xml:space="preserve">Другие вопросы в области национальной экономики      </t>
  </si>
  <si>
    <t>12</t>
  </si>
  <si>
    <t>Обеспечение деятельности подведомственных учреждений (централизованные бухгалтерии, группы хозяйственного обслуживания)</t>
  </si>
  <si>
    <t>70700 01180</t>
  </si>
  <si>
    <t>Муниципальная программа "Управление муниципальным имуществом Чарковского сельсовета"</t>
  </si>
  <si>
    <t>31000 00000</t>
  </si>
  <si>
    <t>Эффективное использование и вовлечение в хозяйственный оборот земельных участков и иной недвижимости</t>
  </si>
  <si>
    <t>31001 00000</t>
  </si>
  <si>
    <t>Выполнение работ по формированию и постановке на кадастровый учет земельных участков сельскохозяйственного назанчения, образованных в счет невостребованных земельных долей</t>
  </si>
  <si>
    <t>Жилищно-коммунальное хозяйство</t>
  </si>
  <si>
    <t>05</t>
  </si>
  <si>
    <t>Благоустройство</t>
  </si>
  <si>
    <t>Муниципальная программа "Благоустройство"</t>
  </si>
  <si>
    <t>35000 00000</t>
  </si>
  <si>
    <t>Обеспечение санитарного порядка и благоустройства территории поселения</t>
  </si>
  <si>
    <t>35001 00000</t>
  </si>
  <si>
    <t>Мероприятия по благоустройству муниципальных образований поселений (уличное освещение)</t>
  </si>
  <si>
    <t>35001 22540</t>
  </si>
  <si>
    <t>Мероприятия по организации и содержанию мест захоронения поселений</t>
  </si>
  <si>
    <t>35001 22570</t>
  </si>
  <si>
    <t>Прочие мероприятия по благоустройству поселения</t>
  </si>
  <si>
    <t>35001 22580</t>
  </si>
  <si>
    <t>Муниципальная программа Энергосбережения и повышения энергоэффективности МО Чарковский сельсовет</t>
  </si>
  <si>
    <t>41000 00000</t>
  </si>
  <si>
    <t>Модернизация уличного освещения населенных пунктов муниципального образования Чарковский сельсовет</t>
  </si>
  <si>
    <t>41001 00000</t>
  </si>
  <si>
    <t>Мероприятия, направленные на энергосбережение и повышение энергетической эффективности</t>
  </si>
  <si>
    <t>Культура и кинематография</t>
  </si>
  <si>
    <t>08</t>
  </si>
  <si>
    <t>Культура</t>
  </si>
  <si>
    <t>Муниципальная программа "Культура Чарковского сельсовета"</t>
  </si>
  <si>
    <t>36000 00000</t>
  </si>
  <si>
    <t>Обеспечение развития отрасли культуры и создание условий развития</t>
  </si>
  <si>
    <t>36001 00000</t>
  </si>
  <si>
    <t>Обеспечение деятельности подведомственных учреждений (Дома культуры)</t>
  </si>
  <si>
    <t>36001 00980</t>
  </si>
  <si>
    <t>Расходы на выплаты персоналу казенных учреждений</t>
  </si>
  <si>
    <t>110</t>
  </si>
  <si>
    <t>Мероприятия по поддержке и развитию культуры</t>
  </si>
  <si>
    <t>36001 22630</t>
  </si>
  <si>
    <t>Муниципальная программа "Одаренные дети"</t>
  </si>
  <si>
    <t>39000 00000</t>
  </si>
  <si>
    <t>Поддержка одаренных детей и талантливой молодежи</t>
  </si>
  <si>
    <t>39001 00000</t>
  </si>
  <si>
    <t>Поддержка одаренных детей</t>
  </si>
  <si>
    <t>39001 22700</t>
  </si>
  <si>
    <t>Другие воппосы в области культуры, кинематографии</t>
  </si>
  <si>
    <t>Муниципальная программа " Старшее поколение"</t>
  </si>
  <si>
    <t>32000 00000</t>
  </si>
  <si>
    <t>Поддержка граждан старшего поколения</t>
  </si>
  <si>
    <t>32001 00000</t>
  </si>
  <si>
    <t>32001 22630</t>
  </si>
  <si>
    <t>36001 01180</t>
  </si>
  <si>
    <t>Социальная политика</t>
  </si>
  <si>
    <t>Пенсионное обеспечение</t>
  </si>
  <si>
    <t xml:space="preserve">Доплаты к пенсиям муниципальныхных служащих </t>
  </si>
  <si>
    <t>70700 14910</t>
  </si>
  <si>
    <t>310</t>
  </si>
  <si>
    <t>Социальное обеспечение населения</t>
  </si>
  <si>
    <t>Осуществление отдельных государственных полномочий в сфере социальной поддержки работников муниципальных организаций культуры, работающих и проживающих в сельских населённых пунктах, поселках городского типа</t>
  </si>
  <si>
    <t>70700 70270</t>
  </si>
  <si>
    <t>Физическая культура и спорт</t>
  </si>
  <si>
    <t>34000 00000</t>
  </si>
  <si>
    <t>Физическая культура</t>
  </si>
  <si>
    <t>34001 00000</t>
  </si>
  <si>
    <t>Муниципальная программа "Развитие физической культуры и спорта в Чарковском сельсовете"</t>
  </si>
  <si>
    <t>34001 22660</t>
  </si>
  <si>
    <t>Развитие физической культуры и спорта</t>
  </si>
  <si>
    <t>Мероприятия в области физической культуры и спорта</t>
  </si>
  <si>
    <t>Иные закупки товаров, работ и услуг для государственных нужд</t>
  </si>
  <si>
    <t>Иные межбюджетные трансферты</t>
  </si>
  <si>
    <t>Приложение 9</t>
  </si>
  <si>
    <t>Защита населения и территории от  чрезвычайных ситуаций  природного и техногенного характера, гражданская оборона</t>
  </si>
  <si>
    <t>Итого программная часть</t>
  </si>
  <si>
    <t>Муниципальная программа "Профилактика правонарушений, противодействие наркомании на территории муниципального образования Чарковский сельсовет"</t>
  </si>
  <si>
    <t>Обеспечение деятельности главы муниципального образования</t>
  </si>
  <si>
    <t>Обеспечение деятельности подведомственных учреждений (группы хозяйственного обслуживания)</t>
  </si>
  <si>
    <t>Осуществление первичного воинского учетв на территориях, где отсутствуют военные комиссариаты</t>
  </si>
  <si>
    <t>Расходы на выплаты персоналу государственных (муниципальных)органов</t>
  </si>
  <si>
    <t>ВСЕГО</t>
  </si>
  <si>
    <t>000 2 02 20000 00 0000 150</t>
  </si>
  <si>
    <t>Приложение 3</t>
  </si>
  <si>
    <t xml:space="preserve">Иные закупки товаров, работ и услуг для обеспечения государственных (муниципальных) нужд </t>
  </si>
  <si>
    <t>Муниципальная программа "Энергосбережение и повышение энергоэффективности МО Чарковский сельсовет"</t>
  </si>
  <si>
    <t>830</t>
  </si>
  <si>
    <t>Исполнение судебных актов</t>
  </si>
  <si>
    <t>Публичные нормативные социальные выплаты гражданам</t>
  </si>
  <si>
    <t>Приложение 4</t>
  </si>
  <si>
    <t>Мероприятия по защите населения от чрезвычайных ситуаций, пожарной безопасности и безопасности на водных объектах</t>
  </si>
  <si>
    <t>000 2 02 16001 10 0000 150</t>
  </si>
  <si>
    <t xml:space="preserve">Приложение 2 </t>
  </si>
  <si>
    <t>000 2 02 25599 00 0000 150</t>
  </si>
  <si>
    <t>000 2 02 25599 10 0000 150</t>
  </si>
  <si>
    <t>Субсидии бюджетам сельских поселений на подготовку протоколов межевания земельных участков и на проведение кадастровых работ</t>
  </si>
  <si>
    <t>Субсидии бюджетам на подготовку протоколов межевания земельных участков и на проведение кадастровых работ</t>
  </si>
  <si>
    <t>000 2 02 40000 00 0000 150</t>
  </si>
  <si>
    <t>000 2 02 49999 00 0000 150</t>
  </si>
  <si>
    <t>Прочие межбюджетные трансферты, передаваемые бюджетам</t>
  </si>
  <si>
    <t>000 2 02 49999 10 0000 150</t>
  </si>
  <si>
    <t>Прочие межбюджетные трансферты, передаваемые бюджетам сельских поселений</t>
  </si>
  <si>
    <t>Мероприятия по защите населения от чрезвычайных ситуаций, пожарной безопасности</t>
  </si>
  <si>
    <t>30001 80230</t>
  </si>
  <si>
    <t xml:space="preserve">Мероприятия по защите населения от чрезвычайных ситуаций, пожарной безопасности </t>
  </si>
  <si>
    <t>000 2 02 16001 00 0000 150</t>
  </si>
  <si>
    <t>41001 71520</t>
  </si>
  <si>
    <t>41001 S1520</t>
  </si>
  <si>
    <t>350</t>
  </si>
  <si>
    <t>31001 L5991</t>
  </si>
  <si>
    <t>000 2 07 00000 00 0000 150</t>
  </si>
  <si>
    <t>Прочие безвозмездные поступления</t>
  </si>
  <si>
    <t>000 2 07 05000 00 0000 150</t>
  </si>
  <si>
    <t>Прочие безвозмездные поступления в бюджеты</t>
  </si>
  <si>
    <t>000 2 07 05030 10 0000 150</t>
  </si>
  <si>
    <t>Прочие безвозмездные поступления в бюджеты сельских поселений</t>
  </si>
  <si>
    <t>"О внесении изменений в решение Совета депутатов Чарковского сельсовета от 20.12.2024г № 144/4 "О бюджете имуниципального образования Чарковский сельсовет Усть-Абаканского района Республики Хакасия на 2025 год и плановый период 2026 и 2027 годов"</t>
  </si>
  <si>
    <t>на 2025 год и плановый период 2026 и 2027 годов"</t>
  </si>
  <si>
    <t>от 20.12.2024 № 144/4</t>
  </si>
  <si>
    <t>Источники финансирования дефицита бюджета муниципального образования Чарковский сельсовет Усть-Абаканского района Республики Хакасия на 2025 год</t>
  </si>
  <si>
    <t>Сумма на 2025 год</t>
  </si>
  <si>
    <t>Республики Хакасия на 2025 год</t>
  </si>
  <si>
    <t>Сумма                           на 2025 год</t>
  </si>
  <si>
    <t xml:space="preserve">   Усть-Абаканского района Республики Хакасия на 2025 год</t>
  </si>
  <si>
    <t xml:space="preserve">Сумма  на 2025 год                  </t>
  </si>
  <si>
    <t>Обеспечение проведение выборов и референдумов</t>
  </si>
  <si>
    <t>07</t>
  </si>
  <si>
    <t>70300 01110</t>
  </si>
  <si>
    <t>Распределение бюджетных ассигнований по разделам, подразделам классификации расходов бюджета муниципального образования Чарковский сельсовет Усть-Абаканского района Республики Хакасия на 2025 год</t>
  </si>
  <si>
    <t xml:space="preserve">Распределение бюджетных ассигнований по целевым статьям (муниципальным программам Чарковского сельсовета и непрограммным направлениям деятельности), группам подгруппам видов расходов классификации расходов бюджета муниципального образования Чарковский сельсовет Усть-Абаканского района Республики Хакасия на 2025год </t>
  </si>
  <si>
    <t xml:space="preserve">Сумма                                на 2025 год                  </t>
  </si>
  <si>
    <t>880</t>
  </si>
  <si>
    <t xml:space="preserve">к Решению Совета депутатов сельского поселения Чарковского сельсовета Усть -Абаканского муниципального района Республики Хакасия 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</si>
  <si>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</si>
  <si>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09</t>
  </si>
  <si>
    <t>Муниципальная программа "Программа комплексного развития транспортной инфраструктуры Чарковского сельсовета Усть-Абаканского района Республики Хакасия"</t>
  </si>
  <si>
    <t>Строительство и реконструкция, содержание, ремонт, капитальный ремонт автомобильных дорог общего пользования местного значения</t>
  </si>
  <si>
    <t>Строительство и реконструкция, содержание, ремонт, капитальный ремонт автомобильных дорог общего пользования местного значения, в том числе разработка проектно-сметной документации</t>
  </si>
  <si>
    <t>Дорожное хозяйство</t>
  </si>
  <si>
    <t>Муниципальная программа "Программа комплексного развития транспортной инфроструктуры Чарковского сельсовета Усть-Абаканского района Республики Хакасия"</t>
  </si>
  <si>
    <t>Обеспечение услугами связи в части предоставления широкополостного доступа к сети "Интернеит" социально значимых объектов муниципальных образований</t>
  </si>
  <si>
    <t>70500 73450</t>
  </si>
  <si>
    <t>70500 S3450</t>
  </si>
  <si>
    <t>Иные выплаты населению</t>
  </si>
  <si>
    <t>360</t>
  </si>
  <si>
    <t>42001 22530</t>
  </si>
  <si>
    <t>42001 00000</t>
  </si>
  <si>
    <t>42000 00000</t>
  </si>
  <si>
    <t>Образование</t>
  </si>
  <si>
    <t>Профессиональная подготовка, переподготовка и повышение квалификации</t>
  </si>
  <si>
    <t>Повышение эффективности и качества муниципального образования</t>
  </si>
  <si>
    <t>Переподготовка и повышение квалификации</t>
  </si>
  <si>
    <t>70700 03600</t>
  </si>
  <si>
    <t>244</t>
  </si>
  <si>
    <t>000 1 01 02210 01 0000 110</t>
  </si>
  <si>
    <t>000 2 02 15009 00 0000 150</t>
  </si>
  <si>
    <t>000 2 02 15009 10 0000 150</t>
  </si>
  <si>
    <t>Дотации бюджетам на частичную компенсацию дополнительных расходов на повышение оплаты труда работников бюджетной сферы и иные цели</t>
  </si>
  <si>
    <t>Дотации бюджетам сельских поселений на частичную компенсацию дополнительных расходов на повышение оплаты труда работников бюджетной сферы и иные цели</t>
  </si>
  <si>
    <t>Дотации бюджетам на выравнивание  бюджетной обеспеченности из бюджетов муниципальных районов, городских округов с внутригородским делением</t>
  </si>
  <si>
    <t>Дотации бюджетам сельских поселений на выравнивание  бюджетной обеспеченности из бюджетов муниципальных районов</t>
  </si>
  <si>
    <t xml:space="preserve">Прочие субсидии 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</si>
  <si>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</si>
  <si>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</si>
  <si>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</si>
  <si>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</t>
  </si>
  <si>
    <t>36001 70270</t>
  </si>
  <si>
    <t>42001 80100</t>
  </si>
  <si>
    <t>Мероприятия по поддержке и развитию культуры за счет средств безвозмездной помощи</t>
  </si>
  <si>
    <t>36001 8024С</t>
  </si>
  <si>
    <t xml:space="preserve">О внесении изменений в Решение Совета депутатов от 27.11.2025 №16/5
</t>
  </si>
  <si>
    <t xml:space="preserve">О внесении изменений в Решение Совета депутатов от 27.11.2025г. №16/5    </t>
  </si>
  <si>
    <t>от 27.11.2025 №16/5  "О внесении изменений в решение Совета депутатов Чарковского сельсовета от 20.12.2024г №144/4</t>
  </si>
  <si>
    <t>Оказание материальной помощи отдельным категориям граждан</t>
  </si>
  <si>
    <t>70700 14930</t>
  </si>
  <si>
    <t>Социальные выплаты гражданам, кроме публичным нормативных социальных выплат</t>
  </si>
  <si>
    <t>320</t>
  </si>
  <si>
    <t xml:space="preserve">от 27.11.2025г. №16/5 "О внесении изменений в решение Совета депутатов Чарковского сельсовета от 20.12.2023 г. № 101/4       
</t>
  </si>
  <si>
    <t xml:space="preserve">от 27.11.2025г. №16/5  "О внесении изменений в решение Совета депутатов Чарковского сельсовета" от 20.12.2024 г. № 144/4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</si>
</sst>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5" x14ac:knownFonts="1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5"/>
      <name val="Times New Roman"/>
      <family val="1"/>
      <charset val="204"/>
    </font>
    <font>
      <sz val="14"/>
      <name val="Times New Roman"/>
      <family val="1"/>
      <charset val="204"/>
    </font>
    <font>
      <b/>
      <sz val="15"/>
      <name val="Times New Roman"/>
      <family val="1"/>
      <charset val="204"/>
    </font>
    <font>
      <sz val="16"/>
      <name val="Arial Cyr"/>
      <charset val="204"/>
    </font>
    <font>
      <b/>
      <sz val="15"/>
      <color theme="1"/>
      <name val="Times New Roman"/>
      <family val="1"/>
      <charset val="204"/>
    </font>
    <font>
      <sz val="15"/>
      <color theme="1"/>
      <name val="Times New Roman"/>
      <family val="1"/>
      <charset val="204"/>
    </font>
    <font>
      <sz val="15"/>
      <name val="Arial Cyr"/>
      <charset val="204"/>
    </font>
    <font>
      <sz val="1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</font>
    <font>
      <sz val="10"/>
      <name val="Arial"/>
      <family val="2"/>
      <charset val="204"/>
    </font>
    <font>
      <sz val="10"/>
      <color theme="0"/>
      <name val="Times New Roman"/>
      <family val="1"/>
    </font>
    <font>
      <b/>
      <sz val="10"/>
      <name val="Times New Roman"/>
      <family val="1"/>
    </font>
    <font>
      <sz val="10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11"/>
      <color indexed="8"/>
      <name val="Times New Roman"/>
      <family val="1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indexed="8"/>
      <name val="Times New Roman"/>
      <family val="1"/>
    </font>
    <font>
      <b/>
      <sz val="10"/>
      <name val="Arial"/>
      <family val="2"/>
      <charset val="204"/>
    </font>
    <font>
      <b/>
      <sz val="11"/>
      <color theme="1"/>
      <name val="Times New Roman"/>
      <family val="1"/>
    </font>
    <font>
      <b/>
      <sz val="11"/>
      <color rgb="FF000000"/>
      <name val="Times New Roman"/>
      <family val="1"/>
    </font>
    <font>
      <b/>
      <sz val="12"/>
      <name val="Arial"/>
      <family val="2"/>
      <charset val="204"/>
    </font>
    <font>
      <b/>
      <sz val="12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9">
    <xf numFmtId="0" fontId="0" fillId="0" borderId="0" xfId="0"/>
    <xf numFmtId="0" fontId="3" fillId="0" borderId="0" xfId="0" applyFont="1"/>
    <xf numFmtId="0" fontId="3" fillId="0" borderId="0" xfId="0" applyFont="1" applyBorder="1"/>
    <xf numFmtId="0" fontId="3" fillId="0" borderId="1" xfId="0" applyFont="1" applyBorder="1"/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0" fillId="0" borderId="0" xfId="0" applyAlignment="1">
      <alignment vertical="center"/>
    </xf>
    <xf numFmtId="0" fontId="0" fillId="0" borderId="0" xfId="0" applyBorder="1"/>
    <xf numFmtId="49" fontId="8" fillId="0" borderId="0" xfId="0" applyNumberFormat="1" applyFont="1" applyAlignment="1">
      <alignment vertical="center"/>
    </xf>
    <xf numFmtId="49" fontId="7" fillId="0" borderId="0" xfId="0" applyNumberFormat="1" applyFont="1" applyAlignment="1">
      <alignment horizontal="right" vertical="center"/>
    </xf>
    <xf numFmtId="4" fontId="7" fillId="0" borderId="0" xfId="0" applyNumberFormat="1" applyFont="1" applyAlignment="1">
      <alignment horizontal="center" vertical="center"/>
    </xf>
    <xf numFmtId="0" fontId="10" fillId="0" borderId="0" xfId="0" applyFont="1"/>
    <xf numFmtId="4" fontId="9" fillId="0" borderId="2" xfId="0" applyNumberFormat="1" applyFont="1" applyFill="1" applyBorder="1" applyAlignment="1">
      <alignment horizontal="center" vertical="center" wrapText="1"/>
    </xf>
    <xf numFmtId="4" fontId="9" fillId="4" borderId="2" xfId="0" applyNumberFormat="1" applyFont="1" applyFill="1" applyBorder="1" applyAlignment="1">
      <alignment horizontal="center" vertical="center" wrapText="1"/>
    </xf>
    <xf numFmtId="4" fontId="7" fillId="4" borderId="2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0" fontId="10" fillId="0" borderId="0" xfId="0" applyFont="1" applyFill="1"/>
    <xf numFmtId="4" fontId="11" fillId="0" borderId="2" xfId="0" applyNumberFormat="1" applyFont="1" applyFill="1" applyBorder="1" applyAlignment="1">
      <alignment horizontal="center" vertical="center" wrapText="1"/>
    </xf>
    <xf numFmtId="4" fontId="12" fillId="0" borderId="2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4" fontId="13" fillId="0" borderId="0" xfId="0" applyNumberFormat="1" applyFont="1" applyAlignment="1">
      <alignment horizontal="center" vertical="center"/>
    </xf>
    <xf numFmtId="4" fontId="13" fillId="4" borderId="0" xfId="0" applyNumberFormat="1" applyFont="1" applyFill="1" applyAlignment="1">
      <alignment horizontal="center" vertical="center"/>
    </xf>
    <xf numFmtId="0" fontId="14" fillId="0" borderId="0" xfId="0" applyFont="1" applyAlignment="1"/>
    <xf numFmtId="0" fontId="14" fillId="0" borderId="0" xfId="0" applyFont="1"/>
    <xf numFmtId="0" fontId="15" fillId="0" borderId="0" xfId="0" applyFont="1" applyAlignment="1">
      <alignment wrapText="1"/>
    </xf>
    <xf numFmtId="49" fontId="5" fillId="0" borderId="0" xfId="0" applyNumberFormat="1" applyFont="1"/>
    <xf numFmtId="49" fontId="5" fillId="0" borderId="0" xfId="0" applyNumberFormat="1" applyFont="1" applyAlignment="1">
      <alignment horizontal="center"/>
    </xf>
    <xf numFmtId="0" fontId="5" fillId="0" borderId="0" xfId="0" applyFont="1"/>
    <xf numFmtId="0" fontId="14" fillId="0" borderId="0" xfId="0" applyFont="1" applyAlignment="1">
      <alignment horizontal="center" wrapText="1"/>
    </xf>
    <xf numFmtId="0" fontId="14" fillId="0" borderId="0" xfId="0" applyFont="1" applyBorder="1" applyAlignment="1">
      <alignment horizontal="right" wrapText="1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 wrapText="1"/>
    </xf>
    <xf numFmtId="0" fontId="17" fillId="0" borderId="0" xfId="0" applyFont="1" applyBorder="1" applyAlignment="1">
      <alignment horizontal="center"/>
    </xf>
    <xf numFmtId="2" fontId="17" fillId="6" borderId="2" xfId="0" applyNumberFormat="1" applyFont="1" applyFill="1" applyBorder="1" applyAlignment="1">
      <alignment horizontal="center" vertical="center" wrapText="1"/>
    </xf>
    <xf numFmtId="49" fontId="17" fillId="6" borderId="2" xfId="0" applyNumberFormat="1" applyFont="1" applyFill="1" applyBorder="1" applyAlignment="1">
      <alignment horizontal="center" vertical="center" wrapText="1"/>
    </xf>
    <xf numFmtId="4" fontId="17" fillId="6" borderId="2" xfId="0" applyNumberFormat="1" applyFont="1" applyFill="1" applyBorder="1" applyAlignment="1">
      <alignment horizontal="center" vertical="center" wrapText="1"/>
    </xf>
    <xf numFmtId="0" fontId="18" fillId="5" borderId="2" xfId="0" applyFont="1" applyFill="1" applyBorder="1" applyAlignment="1">
      <alignment vertical="top" wrapText="1"/>
    </xf>
    <xf numFmtId="49" fontId="18" fillId="5" borderId="2" xfId="0" applyNumberFormat="1" applyFont="1" applyFill="1" applyBorder="1" applyAlignment="1">
      <alignment horizontal="center" vertical="center" wrapText="1"/>
    </xf>
    <xf numFmtId="49" fontId="4" fillId="5" borderId="2" xfId="0" applyNumberFormat="1" applyFont="1" applyFill="1" applyBorder="1" applyAlignment="1">
      <alignment horizontal="center" vertical="center" wrapText="1"/>
    </xf>
    <xf numFmtId="4" fontId="19" fillId="5" borderId="2" xfId="0" applyNumberFormat="1" applyFont="1" applyFill="1" applyBorder="1" applyAlignment="1">
      <alignment horizontal="center" vertical="center" wrapText="1"/>
    </xf>
    <xf numFmtId="0" fontId="18" fillId="0" borderId="2" xfId="0" applyFont="1" applyBorder="1" applyAlignment="1">
      <alignment vertical="top" wrapText="1"/>
    </xf>
    <xf numFmtId="49" fontId="18" fillId="0" borderId="2" xfId="0" applyNumberFormat="1" applyFont="1" applyBorder="1" applyAlignment="1">
      <alignment horizontal="center" vertical="center" wrapText="1"/>
    </xf>
    <xf numFmtId="49" fontId="19" fillId="0" borderId="2" xfId="0" applyNumberFormat="1" applyFont="1" applyBorder="1" applyAlignment="1">
      <alignment horizontal="center" vertical="center" wrapText="1"/>
    </xf>
    <xf numFmtId="4" fontId="19" fillId="0" borderId="2" xfId="0" applyNumberFormat="1" applyFont="1" applyBorder="1" applyAlignment="1">
      <alignment horizontal="center" vertical="center" wrapText="1"/>
    </xf>
    <xf numFmtId="4" fontId="19" fillId="0" borderId="2" xfId="0" applyNumberFormat="1" applyFont="1" applyBorder="1" applyAlignment="1">
      <alignment horizontal="center" vertical="center"/>
    </xf>
    <xf numFmtId="0" fontId="20" fillId="0" borderId="2" xfId="0" applyFont="1" applyBorder="1" applyAlignment="1">
      <alignment vertical="center" wrapText="1"/>
    </xf>
    <xf numFmtId="49" fontId="2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/>
    </xf>
    <xf numFmtId="0" fontId="20" fillId="0" borderId="2" xfId="0" applyFont="1" applyBorder="1" applyAlignment="1">
      <alignment vertical="top" wrapText="1"/>
    </xf>
    <xf numFmtId="0" fontId="21" fillId="0" borderId="2" xfId="0" applyFont="1" applyBorder="1" applyAlignment="1">
      <alignment wrapText="1"/>
    </xf>
    <xf numFmtId="0" fontId="18" fillId="0" borderId="2" xfId="0" applyFont="1" applyBorder="1" applyAlignment="1">
      <alignment vertical="center" wrapText="1"/>
    </xf>
    <xf numFmtId="0" fontId="21" fillId="0" borderId="2" xfId="0" applyFont="1" applyBorder="1" applyAlignment="1">
      <alignment vertical="center" wrapText="1"/>
    </xf>
    <xf numFmtId="0" fontId="21" fillId="0" borderId="2" xfId="0" applyFont="1" applyFill="1" applyBorder="1" applyAlignment="1">
      <alignment vertical="center" wrapText="1"/>
    </xf>
    <xf numFmtId="49" fontId="20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/>
    </xf>
    <xf numFmtId="0" fontId="18" fillId="0" borderId="2" xfId="0" applyFont="1" applyBorder="1" applyAlignment="1">
      <alignment horizontal="left" vertical="top" wrapText="1"/>
    </xf>
    <xf numFmtId="49" fontId="18" fillId="0" borderId="2" xfId="0" applyNumberFormat="1" applyFont="1" applyBorder="1" applyAlignment="1">
      <alignment horizontal="center" vertical="center"/>
    </xf>
    <xf numFmtId="0" fontId="21" fillId="0" borderId="3" xfId="0" applyFont="1" applyBorder="1" applyAlignment="1">
      <alignment horizontal="left" vertical="center" wrapText="1"/>
    </xf>
    <xf numFmtId="49" fontId="20" fillId="0" borderId="2" xfId="0" applyNumberFormat="1" applyFont="1" applyBorder="1" applyAlignment="1">
      <alignment horizontal="center" vertical="center"/>
    </xf>
    <xf numFmtId="0" fontId="21" fillId="0" borderId="2" xfId="0" applyFont="1" applyBorder="1" applyAlignment="1">
      <alignment horizontal="left" wrapText="1"/>
    </xf>
    <xf numFmtId="4" fontId="1" fillId="4" borderId="2" xfId="0" applyNumberFormat="1" applyFont="1" applyFill="1" applyBorder="1" applyAlignment="1">
      <alignment horizontal="center" vertical="center"/>
    </xf>
    <xf numFmtId="0" fontId="20" fillId="0" borderId="2" xfId="0" applyFont="1" applyBorder="1" applyAlignment="1">
      <alignment horizontal="left" vertical="top" wrapText="1"/>
    </xf>
    <xf numFmtId="0" fontId="22" fillId="0" borderId="2" xfId="0" applyFont="1" applyBorder="1" applyAlignment="1">
      <alignment vertical="center" wrapText="1"/>
    </xf>
    <xf numFmtId="49" fontId="18" fillId="0" borderId="2" xfId="0" applyNumberFormat="1" applyFont="1" applyFill="1" applyBorder="1" applyAlignment="1">
      <alignment horizontal="center" vertical="center" wrapText="1"/>
    </xf>
    <xf numFmtId="49" fontId="19" fillId="0" borderId="2" xfId="0" applyNumberFormat="1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horizontal="center"/>
    </xf>
    <xf numFmtId="4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wrapText="1"/>
    </xf>
    <xf numFmtId="4" fontId="19" fillId="0" borderId="2" xfId="0" applyNumberFormat="1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vertical="top" wrapText="1"/>
    </xf>
    <xf numFmtId="4" fontId="23" fillId="4" borderId="2" xfId="0" applyNumberFormat="1" applyFont="1" applyFill="1" applyBorder="1" applyAlignment="1">
      <alignment horizontal="center" vertical="center" wrapText="1"/>
    </xf>
    <xf numFmtId="4" fontId="19" fillId="4" borderId="2" xfId="0" applyNumberFormat="1" applyFont="1" applyFill="1" applyBorder="1" applyAlignment="1">
      <alignment horizontal="center" vertical="center"/>
    </xf>
    <xf numFmtId="4" fontId="4" fillId="4" borderId="2" xfId="0" applyNumberFormat="1" applyFont="1" applyFill="1" applyBorder="1" applyAlignment="1">
      <alignment horizontal="center" vertical="center"/>
    </xf>
    <xf numFmtId="0" fontId="20" fillId="4" borderId="2" xfId="0" applyFont="1" applyFill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4" fontId="14" fillId="0" borderId="0" xfId="0" applyNumberFormat="1" applyFont="1"/>
    <xf numFmtId="0" fontId="22" fillId="0" borderId="2" xfId="0" applyFont="1" applyBorder="1" applyAlignment="1">
      <alignment wrapText="1"/>
    </xf>
    <xf numFmtId="4" fontId="19" fillId="0" borderId="2" xfId="0" applyNumberFormat="1" applyFont="1" applyFill="1" applyBorder="1" applyAlignment="1">
      <alignment horizontal="center" vertical="center"/>
    </xf>
    <xf numFmtId="0" fontId="14" fillId="0" borderId="0" xfId="0" applyFont="1" applyBorder="1"/>
    <xf numFmtId="0" fontId="4" fillId="0" borderId="2" xfId="0" applyFont="1" applyBorder="1" applyAlignment="1">
      <alignment wrapText="1"/>
    </xf>
    <xf numFmtId="0" fontId="4" fillId="0" borderId="2" xfId="0" applyFont="1" applyBorder="1" applyAlignment="1">
      <alignment vertical="center" wrapText="1"/>
    </xf>
    <xf numFmtId="49" fontId="4" fillId="0" borderId="2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0" fontId="19" fillId="0" borderId="2" xfId="0" applyFont="1" applyBorder="1" applyAlignment="1">
      <alignment wrapText="1"/>
    </xf>
    <xf numFmtId="49" fontId="19" fillId="0" borderId="2" xfId="0" applyNumberFormat="1" applyFont="1" applyBorder="1" applyAlignment="1">
      <alignment horizontal="center"/>
    </xf>
    <xf numFmtId="49" fontId="19" fillId="0" borderId="2" xfId="0" applyNumberFormat="1" applyFont="1" applyFill="1" applyBorder="1" applyAlignment="1">
      <alignment horizontal="center"/>
    </xf>
    <xf numFmtId="0" fontId="19" fillId="0" borderId="2" xfId="0" applyFont="1" applyBorder="1" applyAlignment="1">
      <alignment horizontal="center"/>
    </xf>
    <xf numFmtId="4" fontId="19" fillId="0" borderId="2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14" fillId="0" borderId="0" xfId="0" applyFont="1" applyBorder="1" applyAlignment="1">
      <alignment wrapText="1"/>
    </xf>
    <xf numFmtId="0" fontId="14" fillId="0" borderId="0" xfId="0" applyFont="1" applyAlignment="1">
      <alignment wrapText="1"/>
    </xf>
    <xf numFmtId="4" fontId="5" fillId="0" borderId="0" xfId="0" applyNumberFormat="1" applyFont="1"/>
    <xf numFmtId="0" fontId="25" fillId="0" borderId="0" xfId="0" applyFont="1"/>
    <xf numFmtId="0" fontId="26" fillId="0" borderId="0" xfId="0" applyFont="1"/>
    <xf numFmtId="49" fontId="25" fillId="0" borderId="0" xfId="0" applyNumberFormat="1" applyFont="1"/>
    <xf numFmtId="0" fontId="24" fillId="0" borderId="0" xfId="0" applyFont="1" applyAlignment="1">
      <alignment horizontal="center"/>
    </xf>
    <xf numFmtId="0" fontId="24" fillId="0" borderId="0" xfId="0" applyFont="1" applyBorder="1" applyAlignment="1">
      <alignment horizontal="right"/>
    </xf>
    <xf numFmtId="49" fontId="25" fillId="0" borderId="1" xfId="0" applyNumberFormat="1" applyFont="1" applyBorder="1"/>
    <xf numFmtId="49" fontId="5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/>
    </xf>
    <xf numFmtId="49" fontId="5" fillId="0" borderId="2" xfId="0" applyNumberFormat="1" applyFont="1" applyFill="1" applyBorder="1" applyAlignment="1">
      <alignment horizontal="center" vertical="center"/>
    </xf>
    <xf numFmtId="0" fontId="29" fillId="0" borderId="2" xfId="0" applyFont="1" applyBorder="1" applyAlignment="1">
      <alignment vertical="top" wrapText="1"/>
    </xf>
    <xf numFmtId="49" fontId="29" fillId="0" borderId="2" xfId="0" applyNumberFormat="1" applyFont="1" applyBorder="1" applyAlignment="1">
      <alignment horizontal="center" vertical="center" wrapText="1"/>
    </xf>
    <xf numFmtId="0" fontId="31" fillId="0" borderId="2" xfId="0" applyFont="1" applyBorder="1" applyAlignment="1">
      <alignment wrapText="1"/>
    </xf>
    <xf numFmtId="49" fontId="30" fillId="0" borderId="2" xfId="0" applyNumberFormat="1" applyFont="1" applyBorder="1" applyAlignment="1">
      <alignment horizontal="center" vertical="center" wrapText="1"/>
    </xf>
    <xf numFmtId="0" fontId="30" fillId="0" borderId="2" xfId="0" applyFont="1" applyFill="1" applyBorder="1" applyAlignment="1">
      <alignment vertical="top" wrapText="1"/>
    </xf>
    <xf numFmtId="49" fontId="17" fillId="0" borderId="2" xfId="0" applyNumberFormat="1" applyFont="1" applyBorder="1" applyAlignment="1">
      <alignment horizontal="center" vertical="center" wrapText="1"/>
    </xf>
    <xf numFmtId="0" fontId="17" fillId="0" borderId="2" xfId="0" applyFont="1" applyBorder="1" applyAlignment="1">
      <alignment wrapText="1"/>
    </xf>
    <xf numFmtId="49" fontId="17" fillId="0" borderId="2" xfId="0" applyNumberFormat="1" applyFont="1" applyBorder="1" applyAlignment="1">
      <alignment horizontal="center"/>
    </xf>
    <xf numFmtId="4" fontId="17" fillId="0" borderId="2" xfId="0" applyNumberFormat="1" applyFont="1" applyBorder="1" applyAlignment="1">
      <alignment horizontal="center"/>
    </xf>
    <xf numFmtId="0" fontId="5" fillId="0" borderId="2" xfId="0" applyFont="1" applyBorder="1"/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wrapText="1"/>
    </xf>
    <xf numFmtId="49" fontId="5" fillId="0" borderId="2" xfId="0" applyNumberFormat="1" applyFont="1" applyBorder="1" applyAlignment="1">
      <alignment horizontal="center"/>
    </xf>
    <xf numFmtId="4" fontId="5" fillId="0" borderId="2" xfId="0" applyNumberFormat="1" applyFont="1" applyBorder="1" applyAlignment="1">
      <alignment horizontal="center"/>
    </xf>
    <xf numFmtId="49" fontId="5" fillId="0" borderId="2" xfId="0" applyNumberFormat="1" applyFont="1" applyFill="1" applyBorder="1" applyAlignment="1">
      <alignment horizontal="center"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49" fontId="17" fillId="2" borderId="2" xfId="0" applyNumberFormat="1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vertical="center" wrapText="1"/>
    </xf>
    <xf numFmtId="0" fontId="25" fillId="0" borderId="0" xfId="0" applyFont="1" applyBorder="1"/>
    <xf numFmtId="0" fontId="5" fillId="0" borderId="2" xfId="0" applyFont="1" applyBorder="1" applyAlignment="1">
      <alignment vertical="center" wrapText="1"/>
    </xf>
    <xf numFmtId="4" fontId="5" fillId="0" borderId="2" xfId="0" applyNumberFormat="1" applyFont="1" applyFill="1" applyBorder="1" applyAlignment="1">
      <alignment horizontal="center" vertical="center"/>
    </xf>
    <xf numFmtId="4" fontId="9" fillId="3" borderId="2" xfId="0" applyNumberFormat="1" applyFont="1" applyFill="1" applyBorder="1" applyAlignment="1">
      <alignment horizontal="center" vertical="center" wrapText="1"/>
    </xf>
    <xf numFmtId="4" fontId="9" fillId="5" borderId="2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34" fillId="0" borderId="0" xfId="0" applyFont="1" applyAlignment="1">
      <alignment horizontal="center"/>
    </xf>
    <xf numFmtId="0" fontId="35" fillId="0" borderId="0" xfId="0" applyFont="1" applyBorder="1" applyAlignment="1">
      <alignment horizontal="right"/>
    </xf>
    <xf numFmtId="0" fontId="36" fillId="0" borderId="2" xfId="0" applyFont="1" applyBorder="1" applyAlignment="1">
      <alignment vertical="top" wrapText="1"/>
    </xf>
    <xf numFmtId="49" fontId="35" fillId="0" borderId="2" xfId="0" applyNumberFormat="1" applyFont="1" applyBorder="1" applyAlignment="1">
      <alignment horizontal="center" vertical="center" wrapText="1"/>
    </xf>
    <xf numFmtId="4" fontId="35" fillId="0" borderId="2" xfId="0" applyNumberFormat="1" applyFont="1" applyBorder="1" applyAlignment="1">
      <alignment horizontal="center" vertical="center" wrapText="1"/>
    </xf>
    <xf numFmtId="49" fontId="36" fillId="0" borderId="2" xfId="0" applyNumberFormat="1" applyFont="1" applyBorder="1" applyAlignment="1">
      <alignment horizontal="center" vertical="center" wrapText="1"/>
    </xf>
    <xf numFmtId="4" fontId="35" fillId="0" borderId="2" xfId="0" applyNumberFormat="1" applyFont="1" applyBorder="1" applyAlignment="1">
      <alignment horizontal="center" vertical="center"/>
    </xf>
    <xf numFmtId="0" fontId="36" fillId="0" borderId="2" xfId="0" applyFont="1" applyBorder="1" applyAlignment="1">
      <alignment vertical="center" wrapText="1"/>
    </xf>
    <xf numFmtId="0" fontId="36" fillId="0" borderId="2" xfId="0" applyFont="1" applyBorder="1" applyAlignment="1">
      <alignment horizontal="left" vertical="top" wrapText="1"/>
    </xf>
    <xf numFmtId="49" fontId="36" fillId="0" borderId="2" xfId="0" applyNumberFormat="1" applyFont="1" applyBorder="1" applyAlignment="1">
      <alignment horizontal="center" vertical="center"/>
    </xf>
    <xf numFmtId="49" fontId="36" fillId="0" borderId="2" xfId="0" applyNumberFormat="1" applyFont="1" applyBorder="1" applyAlignment="1">
      <alignment horizontal="center" wrapText="1"/>
    </xf>
    <xf numFmtId="49" fontId="35" fillId="0" borderId="2" xfId="0" applyNumberFormat="1" applyFont="1" applyBorder="1" applyAlignment="1">
      <alignment horizontal="center" wrapText="1"/>
    </xf>
    <xf numFmtId="4" fontId="37" fillId="4" borderId="2" xfId="0" applyNumberFormat="1" applyFont="1" applyFill="1" applyBorder="1" applyAlignment="1">
      <alignment horizontal="center"/>
    </xf>
    <xf numFmtId="0" fontId="36" fillId="0" borderId="2" xfId="0" applyFont="1" applyBorder="1" applyAlignment="1">
      <alignment horizontal="left" vertical="center" wrapText="1"/>
    </xf>
    <xf numFmtId="0" fontId="38" fillId="0" borderId="2" xfId="0" applyFont="1" applyBorder="1" applyAlignment="1">
      <alignment horizontal="left" vertical="center" wrapText="1"/>
    </xf>
    <xf numFmtId="49" fontId="36" fillId="0" borderId="2" xfId="0" applyNumberFormat="1" applyFont="1" applyFill="1" applyBorder="1" applyAlignment="1">
      <alignment horizontal="center" vertical="center" wrapText="1"/>
    </xf>
    <xf numFmtId="49" fontId="35" fillId="0" borderId="2" xfId="0" applyNumberFormat="1" applyFont="1" applyFill="1" applyBorder="1" applyAlignment="1">
      <alignment horizontal="center" vertical="center" wrapText="1"/>
    </xf>
    <xf numFmtId="4" fontId="35" fillId="0" borderId="2" xfId="0" applyNumberFormat="1" applyFont="1" applyFill="1" applyBorder="1" applyAlignment="1">
      <alignment horizontal="center" vertical="center"/>
    </xf>
    <xf numFmtId="0" fontId="35" fillId="0" borderId="2" xfId="0" applyFont="1" applyBorder="1" applyAlignment="1">
      <alignment wrapText="1"/>
    </xf>
    <xf numFmtId="0" fontId="35" fillId="0" borderId="2" xfId="0" applyFont="1" applyBorder="1"/>
    <xf numFmtId="49" fontId="35" fillId="0" borderId="2" xfId="0" applyNumberFormat="1" applyFont="1" applyBorder="1" applyAlignment="1">
      <alignment horizontal="center"/>
    </xf>
    <xf numFmtId="4" fontId="35" fillId="0" borderId="2" xfId="0" applyNumberFormat="1" applyFont="1" applyBorder="1" applyAlignment="1">
      <alignment horizontal="center"/>
    </xf>
    <xf numFmtId="0" fontId="36" fillId="0" borderId="3" xfId="0" applyFont="1" applyBorder="1" applyAlignment="1">
      <alignment vertical="center" wrapText="1"/>
    </xf>
    <xf numFmtId="0" fontId="39" fillId="5" borderId="2" xfId="0" applyFont="1" applyFill="1" applyBorder="1" applyAlignment="1">
      <alignment vertical="top" wrapText="1"/>
    </xf>
    <xf numFmtId="49" fontId="34" fillId="5" borderId="2" xfId="0" applyNumberFormat="1" applyFont="1" applyFill="1" applyBorder="1" applyAlignment="1">
      <alignment horizontal="center" vertical="center" wrapText="1"/>
    </xf>
    <xf numFmtId="4" fontId="34" fillId="5" borderId="2" xfId="0" applyNumberFormat="1" applyFont="1" applyFill="1" applyBorder="1" applyAlignment="1">
      <alignment horizontal="center" vertical="center" wrapText="1"/>
    </xf>
    <xf numFmtId="0" fontId="40" fillId="0" borderId="0" xfId="0" applyFont="1"/>
    <xf numFmtId="0" fontId="39" fillId="0" borderId="2" xfId="0" applyFont="1" applyBorder="1" applyAlignment="1">
      <alignment horizontal="left" vertical="center" wrapText="1"/>
    </xf>
    <xf numFmtId="49" fontId="39" fillId="0" borderId="2" xfId="0" applyNumberFormat="1" applyFont="1" applyBorder="1" applyAlignment="1">
      <alignment horizontal="center" wrapText="1"/>
    </xf>
    <xf numFmtId="49" fontId="34" fillId="0" borderId="2" xfId="0" applyNumberFormat="1" applyFont="1" applyBorder="1" applyAlignment="1">
      <alignment horizontal="center" wrapText="1"/>
    </xf>
    <xf numFmtId="4" fontId="41" fillId="4" borderId="2" xfId="0" applyNumberFormat="1" applyFont="1" applyFill="1" applyBorder="1" applyAlignment="1">
      <alignment horizontal="center"/>
    </xf>
    <xf numFmtId="0" fontId="39" fillId="0" borderId="2" xfId="0" applyFont="1" applyBorder="1" applyAlignment="1">
      <alignment vertical="top" wrapText="1"/>
    </xf>
    <xf numFmtId="49" fontId="34" fillId="0" borderId="2" xfId="0" applyNumberFormat="1" applyFont="1" applyBorder="1" applyAlignment="1">
      <alignment horizontal="center" vertical="center" wrapText="1"/>
    </xf>
    <xf numFmtId="4" fontId="34" fillId="0" borderId="2" xfId="0" applyNumberFormat="1" applyFont="1" applyBorder="1" applyAlignment="1">
      <alignment horizontal="center" vertical="center" wrapText="1"/>
    </xf>
    <xf numFmtId="4" fontId="41" fillId="4" borderId="2" xfId="0" applyNumberFormat="1" applyFont="1" applyFill="1" applyBorder="1" applyAlignment="1">
      <alignment horizontal="center" vertical="center" wrapText="1"/>
    </xf>
    <xf numFmtId="0" fontId="42" fillId="0" borderId="2" xfId="0" applyFont="1" applyBorder="1"/>
    <xf numFmtId="49" fontId="39" fillId="0" borderId="2" xfId="0" applyNumberFormat="1" applyFont="1" applyFill="1" applyBorder="1" applyAlignment="1">
      <alignment horizontal="center" vertical="center" wrapText="1"/>
    </xf>
    <xf numFmtId="49" fontId="34" fillId="0" borderId="2" xfId="0" applyNumberFormat="1" applyFont="1" applyFill="1" applyBorder="1" applyAlignment="1">
      <alignment horizontal="center" vertical="center" wrapText="1"/>
    </xf>
    <xf numFmtId="4" fontId="34" fillId="0" borderId="2" xfId="0" applyNumberFormat="1" applyFont="1" applyFill="1" applyBorder="1" applyAlignment="1">
      <alignment horizontal="center" vertical="center"/>
    </xf>
    <xf numFmtId="0" fontId="34" fillId="0" borderId="2" xfId="0" applyFont="1" applyBorder="1" applyAlignment="1">
      <alignment wrapText="1"/>
    </xf>
    <xf numFmtId="0" fontId="40" fillId="0" borderId="0" xfId="0" applyFont="1" applyBorder="1"/>
    <xf numFmtId="4" fontId="25" fillId="0" borderId="0" xfId="0" applyNumberFormat="1" applyFont="1"/>
    <xf numFmtId="0" fontId="29" fillId="5" borderId="2" xfId="0" applyFont="1" applyFill="1" applyBorder="1" applyAlignment="1">
      <alignment vertical="top" wrapText="1"/>
    </xf>
    <xf numFmtId="49" fontId="5" fillId="5" borderId="2" xfId="0" applyNumberFormat="1" applyFont="1" applyFill="1" applyBorder="1" applyAlignment="1">
      <alignment horizontal="center" vertical="center" wrapText="1"/>
    </xf>
    <xf numFmtId="4" fontId="17" fillId="5" borderId="2" xfId="0" applyNumberFormat="1" applyFont="1" applyFill="1" applyBorder="1" applyAlignment="1">
      <alignment horizontal="center" vertical="center" wrapText="1"/>
    </xf>
    <xf numFmtId="0" fontId="29" fillId="4" borderId="2" xfId="0" applyFont="1" applyFill="1" applyBorder="1" applyAlignment="1">
      <alignment vertical="top" wrapText="1"/>
    </xf>
    <xf numFmtId="49" fontId="17" fillId="4" borderId="2" xfId="0" applyNumberFormat="1" applyFont="1" applyFill="1" applyBorder="1" applyAlignment="1">
      <alignment horizontal="center" vertical="center" wrapText="1"/>
    </xf>
    <xf numFmtId="49" fontId="5" fillId="4" borderId="2" xfId="0" applyNumberFormat="1" applyFont="1" applyFill="1" applyBorder="1" applyAlignment="1">
      <alignment horizontal="center" vertical="center" wrapText="1"/>
    </xf>
    <xf numFmtId="4" fontId="17" fillId="4" borderId="2" xfId="0" applyNumberFormat="1" applyFont="1" applyFill="1" applyBorder="1" applyAlignment="1">
      <alignment horizontal="center" vertical="center" wrapText="1"/>
    </xf>
    <xf numFmtId="0" fontId="30" fillId="0" borderId="2" xfId="0" applyFont="1" applyBorder="1" applyAlignment="1">
      <alignment vertical="top" wrapText="1"/>
    </xf>
    <xf numFmtId="4" fontId="5" fillId="0" borderId="2" xfId="0" applyNumberFormat="1" applyFont="1" applyBorder="1" applyAlignment="1">
      <alignment horizontal="center" vertical="center"/>
    </xf>
    <xf numFmtId="0" fontId="31" fillId="0" borderId="2" xfId="0" applyFont="1" applyBorder="1" applyAlignment="1">
      <alignment vertical="center" wrapText="1"/>
    </xf>
    <xf numFmtId="4" fontId="5" fillId="0" borderId="2" xfId="0" applyNumberFormat="1" applyFont="1" applyBorder="1" applyAlignment="1">
      <alignment horizontal="center" vertical="center" wrapText="1"/>
    </xf>
    <xf numFmtId="0" fontId="30" fillId="0" borderId="2" xfId="0" applyFont="1" applyBorder="1" applyAlignment="1">
      <alignment vertical="center" wrapText="1"/>
    </xf>
    <xf numFmtId="0" fontId="31" fillId="0" borderId="2" xfId="0" applyFont="1" applyBorder="1"/>
    <xf numFmtId="0" fontId="32" fillId="0" borderId="2" xfId="0" applyFont="1" applyBorder="1" applyAlignment="1">
      <alignment wrapText="1"/>
    </xf>
    <xf numFmtId="4" fontId="17" fillId="0" borderId="2" xfId="0" applyNumberFormat="1" applyFont="1" applyBorder="1" applyAlignment="1">
      <alignment horizontal="center" vertical="center"/>
    </xf>
    <xf numFmtId="0" fontId="29" fillId="0" borderId="2" xfId="0" applyFont="1" applyBorder="1" applyAlignment="1">
      <alignment vertical="center" wrapText="1"/>
    </xf>
    <xf numFmtId="4" fontId="33" fillId="4" borderId="2" xfId="0" applyNumberFormat="1" applyFont="1" applyFill="1" applyBorder="1" applyAlignment="1">
      <alignment horizontal="center" vertical="center"/>
    </xf>
    <xf numFmtId="4" fontId="6" fillId="4" borderId="2" xfId="0" applyNumberFormat="1" applyFont="1" applyFill="1" applyBorder="1" applyAlignment="1">
      <alignment horizontal="center" vertical="center"/>
    </xf>
    <xf numFmtId="0" fontId="29" fillId="0" borderId="2" xfId="0" applyFont="1" applyBorder="1" applyAlignment="1">
      <alignment horizontal="left" vertical="top" wrapText="1"/>
    </xf>
    <xf numFmtId="0" fontId="30" fillId="0" borderId="2" xfId="0" applyFont="1" applyBorder="1" applyAlignment="1">
      <alignment horizontal="left" vertical="top" wrapText="1"/>
    </xf>
    <xf numFmtId="0" fontId="17" fillId="0" borderId="2" xfId="0" applyFont="1" applyBorder="1"/>
    <xf numFmtId="4" fontId="17" fillId="4" borderId="2" xfId="0" applyNumberFormat="1" applyFont="1" applyFill="1" applyBorder="1" applyAlignment="1">
      <alignment horizontal="center" vertical="center"/>
    </xf>
    <xf numFmtId="4" fontId="5" fillId="4" borderId="2" xfId="0" applyNumberFormat="1" applyFont="1" applyFill="1" applyBorder="1" applyAlignment="1">
      <alignment horizontal="center" vertical="center"/>
    </xf>
    <xf numFmtId="0" fontId="30" fillId="4" borderId="2" xfId="0" applyFont="1" applyFill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4" fontId="17" fillId="0" borderId="2" xfId="0" applyNumberFormat="1" applyFont="1" applyFill="1" applyBorder="1" applyAlignment="1">
      <alignment horizontal="center" vertical="center"/>
    </xf>
    <xf numFmtId="4" fontId="33" fillId="4" borderId="2" xfId="0" applyNumberFormat="1" applyFont="1" applyFill="1" applyBorder="1" applyAlignment="1">
      <alignment horizontal="center" vertical="center" wrapText="1"/>
    </xf>
    <xf numFmtId="4" fontId="6" fillId="4" borderId="2" xfId="0" applyNumberFormat="1" applyFont="1" applyFill="1" applyBorder="1" applyAlignment="1">
      <alignment horizontal="center" vertical="center" wrapText="1"/>
    </xf>
    <xf numFmtId="0" fontId="32" fillId="0" borderId="2" xfId="0" applyFont="1" applyBorder="1" applyAlignment="1">
      <alignment vertical="center" wrapText="1"/>
    </xf>
    <xf numFmtId="0" fontId="32" fillId="2" borderId="2" xfId="0" applyFont="1" applyFill="1" applyBorder="1" applyAlignment="1">
      <alignment vertical="center" wrapText="1"/>
    </xf>
    <xf numFmtId="4" fontId="17" fillId="2" borderId="2" xfId="0" applyNumberFormat="1" applyFont="1" applyFill="1" applyBorder="1" applyAlignment="1">
      <alignment horizontal="center" vertical="center"/>
    </xf>
    <xf numFmtId="0" fontId="32" fillId="0" borderId="2" xfId="0" applyFont="1" applyBorder="1" applyAlignment="1">
      <alignment horizontal="left" wrapText="1"/>
    </xf>
    <xf numFmtId="0" fontId="31" fillId="0" borderId="2" xfId="0" applyFont="1" applyBorder="1" applyAlignment="1">
      <alignment horizontal="left" wrapText="1"/>
    </xf>
    <xf numFmtId="49" fontId="14" fillId="0" borderId="0" xfId="0" applyNumberFormat="1" applyFont="1" applyAlignment="1">
      <alignment vertical="center"/>
    </xf>
    <xf numFmtId="0" fontId="9" fillId="0" borderId="0" xfId="0" applyFont="1" applyBorder="1" applyAlignment="1">
      <alignment vertic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7" fillId="4" borderId="2" xfId="0" applyFont="1" applyFill="1" applyBorder="1" applyAlignment="1">
      <alignment vertical="center" wrapText="1"/>
    </xf>
    <xf numFmtId="0" fontId="9" fillId="4" borderId="2" xfId="0" applyFont="1" applyFill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9" fillId="5" borderId="2" xfId="0" applyFont="1" applyFill="1" applyBorder="1" applyAlignment="1">
      <alignment vertical="center" wrapText="1"/>
    </xf>
    <xf numFmtId="0" fontId="28" fillId="0" borderId="0" xfId="0" applyFont="1" applyAlignment="1">
      <alignment vertical="top" wrapText="1"/>
    </xf>
    <xf numFmtId="0" fontId="28" fillId="0" borderId="0" xfId="0" applyFont="1" applyAlignment="1">
      <alignment horizontal="left" wrapText="1"/>
    </xf>
    <xf numFmtId="0" fontId="28" fillId="0" borderId="0" xfId="0" applyFont="1" applyAlignment="1">
      <alignment wrapText="1"/>
    </xf>
    <xf numFmtId="0" fontId="34" fillId="0" borderId="0" xfId="0" applyFont="1" applyAlignment="1">
      <alignment horizontal="center" wrapText="1"/>
    </xf>
    <xf numFmtId="0" fontId="19" fillId="2" borderId="2" xfId="0" applyFont="1" applyFill="1" applyBorder="1"/>
    <xf numFmtId="49" fontId="19" fillId="2" borderId="2" xfId="0" applyNumberFormat="1" applyFont="1" applyFill="1" applyBorder="1"/>
    <xf numFmtId="4" fontId="19" fillId="2" borderId="2" xfId="0" applyNumberFormat="1" applyFont="1" applyFill="1" applyBorder="1" applyAlignment="1">
      <alignment horizontal="center"/>
    </xf>
    <xf numFmtId="0" fontId="43" fillId="0" borderId="0" xfId="0" applyFont="1"/>
    <xf numFmtId="0" fontId="30" fillId="0" borderId="3" xfId="0" applyFont="1" applyBorder="1" applyAlignment="1">
      <alignment vertical="top" wrapText="1"/>
    </xf>
    <xf numFmtId="4" fontId="17" fillId="0" borderId="2" xfId="0" applyNumberFormat="1" applyFont="1" applyBorder="1" applyAlignment="1">
      <alignment horizontal="center" vertical="center" wrapText="1"/>
    </xf>
    <xf numFmtId="0" fontId="23" fillId="2" borderId="2" xfId="0" applyFont="1" applyFill="1" applyBorder="1" applyAlignment="1">
      <alignment horizontal="center" wrapText="1"/>
    </xf>
    <xf numFmtId="0" fontId="23" fillId="2" borderId="2" xfId="0" applyFont="1" applyFill="1" applyBorder="1" applyAlignment="1">
      <alignment horizontal="center"/>
    </xf>
    <xf numFmtId="0" fontId="23" fillId="0" borderId="2" xfId="0" applyFont="1" applyBorder="1" applyAlignment="1">
      <alignment horizontal="center" vertical="center"/>
    </xf>
    <xf numFmtId="4" fontId="23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/>
    </xf>
    <xf numFmtId="0" fontId="23" fillId="0" borderId="2" xfId="0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center" vertical="center"/>
    </xf>
    <xf numFmtId="0" fontId="22" fillId="0" borderId="2" xfId="0" applyFont="1" applyFill="1" applyBorder="1" applyAlignment="1">
      <alignment vertical="center" wrapText="1"/>
    </xf>
    <xf numFmtId="49" fontId="14" fillId="0" borderId="0" xfId="0" applyNumberFormat="1" applyFont="1" applyAlignment="1">
      <alignment vertical="center" wrapText="1"/>
    </xf>
    <xf numFmtId="49" fontId="4" fillId="0" borderId="0" xfId="0" applyNumberFormat="1" applyFont="1" applyAlignment="1">
      <alignment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19" fillId="0" borderId="2" xfId="0" applyFont="1" applyBorder="1" applyAlignment="1">
      <alignment vertical="center" wrapText="1"/>
    </xf>
    <xf numFmtId="0" fontId="2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9" fillId="0" borderId="0" xfId="0" applyFont="1" applyBorder="1" applyAlignment="1">
      <alignment horizontal="center" wrapText="1"/>
    </xf>
    <xf numFmtId="49" fontId="14" fillId="0" borderId="0" xfId="0" applyNumberFormat="1" applyFont="1" applyAlignment="1">
      <alignment vertical="center" wrapText="1"/>
    </xf>
    <xf numFmtId="0" fontId="0" fillId="0" borderId="0" xfId="0" applyAlignment="1"/>
    <xf numFmtId="0" fontId="5" fillId="0" borderId="0" xfId="0" applyFont="1" applyBorder="1" applyAlignment="1">
      <alignment horizontal="left" wrapText="1"/>
    </xf>
    <xf numFmtId="0" fontId="28" fillId="0" borderId="0" xfId="0" applyFont="1" applyAlignment="1">
      <alignment vertical="top" wrapText="1"/>
    </xf>
    <xf numFmtId="0" fontId="28" fillId="0" borderId="0" xfId="0" applyFont="1" applyAlignment="1">
      <alignment wrapText="1"/>
    </xf>
    <xf numFmtId="0" fontId="28" fillId="0" borderId="0" xfId="0" applyFont="1" applyAlignment="1">
      <alignment horizontal="left" wrapText="1"/>
    </xf>
    <xf numFmtId="0" fontId="19" fillId="0" borderId="0" xfId="0" applyFont="1" applyAlignment="1">
      <alignment horizontal="center"/>
    </xf>
    <xf numFmtId="0" fontId="34" fillId="0" borderId="0" xfId="0" applyFont="1" applyAlignment="1">
      <alignment horizontal="center"/>
    </xf>
    <xf numFmtId="0" fontId="34" fillId="0" borderId="0" xfId="0" applyFont="1" applyAlignment="1">
      <alignment horizontal="center" wrapText="1"/>
    </xf>
    <xf numFmtId="0" fontId="28" fillId="0" borderId="0" xfId="0" applyFont="1" applyAlignment="1">
      <alignment horizontal="left" vertical="top" wrapText="1"/>
    </xf>
    <xf numFmtId="0" fontId="44" fillId="0" borderId="0" xfId="0" applyFont="1" applyAlignment="1">
      <alignment horizontal="center" wrapText="1"/>
    </xf>
    <xf numFmtId="0" fontId="27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0"/>
  <sheetViews>
    <sheetView zoomScaleNormal="100" workbookViewId="0">
      <selection activeCell="E27" sqref="E27"/>
    </sheetView>
  </sheetViews>
  <sheetFormatPr defaultRowHeight="15.75" x14ac:dyDescent="0.25"/>
  <cols>
    <col min="1" max="1" width="27.5" customWidth="1"/>
    <col min="2" max="2" width="36.625" style="4" customWidth="1"/>
    <col min="3" max="3" width="36.875" customWidth="1"/>
    <col min="6" max="6" width="64" customWidth="1"/>
  </cols>
  <sheetData>
    <row r="1" spans="3:3" x14ac:dyDescent="0.25">
      <c r="C1" s="207" t="s">
        <v>16</v>
      </c>
    </row>
    <row r="2" spans="3:3" ht="38.25" x14ac:dyDescent="0.25">
      <c r="C2" s="240" t="s">
        <v>303</v>
      </c>
    </row>
    <row r="3" spans="3:3" ht="30" customHeight="1" x14ac:dyDescent="0.25">
      <c r="C3" s="219" t="s">
        <v>341</v>
      </c>
    </row>
    <row r="4" spans="3:3" ht="82.5" customHeight="1" x14ac:dyDescent="0.25">
      <c r="C4" s="221" t="s">
        <v>287</v>
      </c>
    </row>
    <row r="5" spans="3:3" hidden="1" x14ac:dyDescent="0.25">
      <c r="C5" s="207"/>
    </row>
    <row r="6" spans="3:3" hidden="1" x14ac:dyDescent="0.25">
      <c r="C6" s="207"/>
    </row>
    <row r="7" spans="3:3" hidden="1" x14ac:dyDescent="0.25">
      <c r="C7" s="207"/>
    </row>
    <row r="8" spans="3:3" hidden="1" x14ac:dyDescent="0.25">
      <c r="C8" s="207"/>
    </row>
    <row r="9" spans="3:3" x14ac:dyDescent="0.25">
      <c r="C9" s="207" t="s">
        <v>19</v>
      </c>
    </row>
    <row r="10" spans="3:3" x14ac:dyDescent="0.25">
      <c r="C10" s="207" t="s">
        <v>21</v>
      </c>
    </row>
    <row r="11" spans="3:3" ht="26.25" x14ac:dyDescent="0.25">
      <c r="C11" s="221" t="s">
        <v>22</v>
      </c>
    </row>
    <row r="12" spans="3:3" x14ac:dyDescent="0.25">
      <c r="C12" s="207" t="s">
        <v>18</v>
      </c>
    </row>
    <row r="13" spans="3:3" x14ac:dyDescent="0.25">
      <c r="C13" s="207" t="s">
        <v>288</v>
      </c>
    </row>
    <row r="14" spans="3:3" x14ac:dyDescent="0.25">
      <c r="C14" s="207" t="s">
        <v>289</v>
      </c>
    </row>
    <row r="17" spans="1:4" x14ac:dyDescent="0.25">
      <c r="A17" s="244" t="s">
        <v>290</v>
      </c>
      <c r="B17" s="244"/>
      <c r="C17" s="244"/>
    </row>
    <row r="18" spans="1:4" ht="19.5" customHeight="1" x14ac:dyDescent="0.25">
      <c r="A18" s="244"/>
      <c r="B18" s="244"/>
      <c r="C18" s="244"/>
    </row>
    <row r="19" spans="1:4" ht="18.75" x14ac:dyDescent="0.3">
      <c r="A19" s="1"/>
      <c r="B19" s="5"/>
      <c r="C19" s="1"/>
    </row>
    <row r="20" spans="1:4" ht="18.75" x14ac:dyDescent="0.3">
      <c r="A20" s="2"/>
      <c r="B20" s="5"/>
      <c r="C20" s="1"/>
    </row>
    <row r="21" spans="1:4" ht="41.25" customHeight="1" x14ac:dyDescent="0.25">
      <c r="A21" s="229" t="s">
        <v>20</v>
      </c>
      <c r="B21" s="230" t="s">
        <v>0</v>
      </c>
      <c r="C21" s="230" t="s">
        <v>291</v>
      </c>
      <c r="D21" s="7"/>
    </row>
    <row r="22" spans="1:4" ht="36.75" customHeight="1" x14ac:dyDescent="0.25">
      <c r="A22" s="231" t="s">
        <v>1</v>
      </c>
      <c r="B22" s="237" t="s">
        <v>2</v>
      </c>
      <c r="C22" s="232">
        <f>C26-C23</f>
        <v>2737247.4900000021</v>
      </c>
      <c r="D22" s="7"/>
    </row>
    <row r="23" spans="1:4" ht="43.5" customHeight="1" x14ac:dyDescent="0.25">
      <c r="A23" s="233" t="s">
        <v>3</v>
      </c>
      <c r="B23" s="235" t="s">
        <v>4</v>
      </c>
      <c r="C23" s="234">
        <v>29172831.559999999</v>
      </c>
    </row>
    <row r="24" spans="1:4" ht="43.5" customHeight="1" x14ac:dyDescent="0.25">
      <c r="A24" s="233" t="s">
        <v>5</v>
      </c>
      <c r="B24" s="235" t="s">
        <v>6</v>
      </c>
      <c r="C24" s="234">
        <v>29172831.559999999</v>
      </c>
      <c r="D24" s="7"/>
    </row>
    <row r="25" spans="1:4" ht="43.5" customHeight="1" x14ac:dyDescent="0.25">
      <c r="A25" s="233" t="s">
        <v>14</v>
      </c>
      <c r="B25" s="235" t="s">
        <v>7</v>
      </c>
      <c r="C25" s="234">
        <v>29172831.559999999</v>
      </c>
      <c r="D25" s="7"/>
    </row>
    <row r="26" spans="1:4" ht="43.5" customHeight="1" x14ac:dyDescent="0.25">
      <c r="A26" s="233" t="s">
        <v>8</v>
      </c>
      <c r="B26" s="235" t="s">
        <v>9</v>
      </c>
      <c r="C26" s="234">
        <v>31910079.050000001</v>
      </c>
      <c r="D26" s="7"/>
    </row>
    <row r="27" spans="1:4" ht="43.5" customHeight="1" x14ac:dyDescent="0.25">
      <c r="A27" s="233" t="s">
        <v>10</v>
      </c>
      <c r="B27" s="235" t="s">
        <v>11</v>
      </c>
      <c r="C27" s="234">
        <v>31910079.050000001</v>
      </c>
    </row>
    <row r="28" spans="1:4" ht="43.5" customHeight="1" x14ac:dyDescent="0.25">
      <c r="A28" s="233" t="s">
        <v>15</v>
      </c>
      <c r="B28" s="235" t="s">
        <v>12</v>
      </c>
      <c r="C28" s="234">
        <v>31910079.050000001</v>
      </c>
      <c r="D28" s="7"/>
    </row>
    <row r="29" spans="1:4" ht="30" customHeight="1" x14ac:dyDescent="0.25">
      <c r="A29" s="236"/>
      <c r="B29" s="237" t="s">
        <v>13</v>
      </c>
      <c r="C29" s="232">
        <f>C22</f>
        <v>2737247.4900000021</v>
      </c>
      <c r="D29" s="7"/>
    </row>
    <row r="30" spans="1:4" ht="18.75" x14ac:dyDescent="0.3">
      <c r="A30" s="3"/>
      <c r="B30" s="5"/>
      <c r="C30" s="3"/>
    </row>
  </sheetData>
  <mergeCells count="1">
    <mergeCell ref="A17:C18"/>
  </mergeCells>
  <pageMargins left="0.9055118110236221" right="0.70866141732283472" top="0.74803149606299213" bottom="0.74803149606299213" header="0.31496062992125984" footer="0.31496062992125984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4"/>
  <sheetViews>
    <sheetView topLeftCell="A60" zoomScale="80" zoomScaleNormal="80" workbookViewId="0">
      <selection activeCell="E26" sqref="E26"/>
    </sheetView>
  </sheetViews>
  <sheetFormatPr defaultRowHeight="18.75" x14ac:dyDescent="0.25"/>
  <cols>
    <col min="1" max="1" width="31" style="6" customWidth="1"/>
    <col min="2" max="2" width="69" style="6" customWidth="1"/>
    <col min="3" max="3" width="19.375" style="20" customWidth="1"/>
  </cols>
  <sheetData>
    <row r="1" spans="1:6" ht="23.25" customHeight="1" x14ac:dyDescent="0.25">
      <c r="A1"/>
      <c r="B1" s="129" t="s">
        <v>263</v>
      </c>
      <c r="C1"/>
    </row>
    <row r="2" spans="1:6" ht="30" customHeight="1" x14ac:dyDescent="0.25">
      <c r="A2"/>
      <c r="B2" s="241" t="s">
        <v>303</v>
      </c>
      <c r="C2"/>
    </row>
    <row r="3" spans="1:6" ht="18" customHeight="1" x14ac:dyDescent="0.25">
      <c r="A3"/>
      <c r="B3" s="130" t="s">
        <v>342</v>
      </c>
      <c r="C3"/>
    </row>
    <row r="4" spans="1:6" ht="63.75" customHeight="1" x14ac:dyDescent="0.25">
      <c r="A4"/>
      <c r="B4" s="131" t="s">
        <v>287</v>
      </c>
      <c r="C4"/>
    </row>
    <row r="5" spans="1:6" ht="0.75" customHeight="1" x14ac:dyDescent="0.25">
      <c r="A5"/>
      <c r="B5" s="129"/>
      <c r="C5"/>
    </row>
    <row r="6" spans="1:6" ht="15.75" hidden="1" x14ac:dyDescent="0.25">
      <c r="A6"/>
      <c r="B6" s="129"/>
      <c r="C6"/>
    </row>
    <row r="7" spans="1:6" ht="15.75" hidden="1" x14ac:dyDescent="0.25">
      <c r="A7"/>
      <c r="B7" s="129"/>
      <c r="C7"/>
    </row>
    <row r="8" spans="1:6" ht="15.75" hidden="1" x14ac:dyDescent="0.25">
      <c r="A8"/>
      <c r="B8" s="129"/>
      <c r="C8"/>
    </row>
    <row r="9" spans="1:6" ht="15.75" x14ac:dyDescent="0.25">
      <c r="A9"/>
      <c r="B9" s="129" t="s">
        <v>254</v>
      </c>
      <c r="C9"/>
    </row>
    <row r="10" spans="1:6" ht="15.75" x14ac:dyDescent="0.25">
      <c r="A10"/>
      <c r="B10" s="129" t="s">
        <v>21</v>
      </c>
      <c r="C10"/>
    </row>
    <row r="11" spans="1:6" ht="15.75" x14ac:dyDescent="0.25">
      <c r="A11"/>
      <c r="B11" s="131" t="s">
        <v>22</v>
      </c>
      <c r="C11"/>
    </row>
    <row r="12" spans="1:6" ht="15.75" x14ac:dyDescent="0.25">
      <c r="A12"/>
      <c r="B12" s="129" t="s">
        <v>18</v>
      </c>
      <c r="C12"/>
    </row>
    <row r="13" spans="1:6" ht="15.75" x14ac:dyDescent="0.25">
      <c r="A13"/>
      <c r="B13" s="129" t="s">
        <v>288</v>
      </c>
      <c r="C13"/>
    </row>
    <row r="14" spans="1:6" ht="15.75" x14ac:dyDescent="0.25">
      <c r="A14"/>
      <c r="B14" s="129" t="s">
        <v>289</v>
      </c>
      <c r="C14"/>
    </row>
    <row r="16" spans="1:6" ht="20.25" customHeight="1" x14ac:dyDescent="0.25">
      <c r="A16"/>
      <c r="B16" s="9"/>
      <c r="C16" s="9"/>
      <c r="D16" s="8"/>
      <c r="E16" s="8"/>
      <c r="F16" s="8"/>
    </row>
    <row r="17" spans="1:3" ht="9.75" hidden="1" customHeight="1" x14ac:dyDescent="0.25">
      <c r="A17" s="8"/>
      <c r="B17" s="8" t="s">
        <v>23</v>
      </c>
      <c r="C17" s="10"/>
    </row>
    <row r="18" spans="1:3" ht="19.5" x14ac:dyDescent="0.3">
      <c r="A18" s="245" t="s">
        <v>24</v>
      </c>
      <c r="B18" s="245"/>
      <c r="C18" s="245"/>
    </row>
    <row r="19" spans="1:3" ht="19.5" x14ac:dyDescent="0.3">
      <c r="A19" s="245" t="s">
        <v>25</v>
      </c>
      <c r="B19" s="245"/>
      <c r="C19" s="245"/>
    </row>
    <row r="20" spans="1:3" ht="19.5" customHeight="1" x14ac:dyDescent="0.3">
      <c r="A20" s="246" t="s">
        <v>292</v>
      </c>
      <c r="B20" s="246"/>
      <c r="C20" s="246"/>
    </row>
    <row r="21" spans="1:3" ht="19.5" x14ac:dyDescent="0.25">
      <c r="A21" s="208"/>
      <c r="B21" s="208"/>
      <c r="C21" s="10" t="s">
        <v>26</v>
      </c>
    </row>
    <row r="22" spans="1:3" s="11" customFormat="1" ht="39" x14ac:dyDescent="0.3">
      <c r="A22" s="209" t="s">
        <v>27</v>
      </c>
      <c r="B22" s="210" t="s">
        <v>28</v>
      </c>
      <c r="C22" s="127" t="s">
        <v>293</v>
      </c>
    </row>
    <row r="23" spans="1:3" s="11" customFormat="1" ht="20.25" customHeight="1" x14ac:dyDescent="0.3">
      <c r="A23" s="211" t="s">
        <v>29</v>
      </c>
      <c r="B23" s="211" t="s">
        <v>30</v>
      </c>
      <c r="C23" s="12">
        <f>C24+C29+C32+C40</f>
        <v>10796400</v>
      </c>
    </row>
    <row r="24" spans="1:3" s="11" customFormat="1" ht="20.25" x14ac:dyDescent="0.3">
      <c r="A24" s="212" t="s">
        <v>31</v>
      </c>
      <c r="B24" s="212" t="s">
        <v>32</v>
      </c>
      <c r="C24" s="12">
        <f>C25</f>
        <v>8867500</v>
      </c>
    </row>
    <row r="25" spans="1:3" s="11" customFormat="1" ht="20.25" x14ac:dyDescent="0.3">
      <c r="A25" s="212" t="s">
        <v>33</v>
      </c>
      <c r="B25" s="212" t="s">
        <v>34</v>
      </c>
      <c r="C25" s="13">
        <f>C26+C27+C28</f>
        <v>8867500</v>
      </c>
    </row>
    <row r="26" spans="1:3" s="11" customFormat="1" ht="318" customHeight="1" x14ac:dyDescent="0.3">
      <c r="A26" s="213" t="s">
        <v>35</v>
      </c>
      <c r="B26" s="213" t="s">
        <v>335</v>
      </c>
      <c r="C26" s="14">
        <v>6000000</v>
      </c>
    </row>
    <row r="27" spans="1:3" s="11" customFormat="1" ht="97.5" customHeight="1" x14ac:dyDescent="0.3">
      <c r="A27" s="213" t="s">
        <v>36</v>
      </c>
      <c r="B27" s="213" t="s">
        <v>336</v>
      </c>
      <c r="C27" s="15">
        <v>22700</v>
      </c>
    </row>
    <row r="28" spans="1:3" s="11" customFormat="1" ht="83.25" customHeight="1" x14ac:dyDescent="0.3">
      <c r="A28" s="213" t="s">
        <v>325</v>
      </c>
      <c r="B28" s="213" t="s">
        <v>304</v>
      </c>
      <c r="C28" s="15">
        <v>2844800</v>
      </c>
    </row>
    <row r="29" spans="1:3" s="11" customFormat="1" ht="18.75" customHeight="1" x14ac:dyDescent="0.3">
      <c r="A29" s="212" t="s">
        <v>37</v>
      </c>
      <c r="B29" s="212" t="s">
        <v>38</v>
      </c>
      <c r="C29" s="12">
        <f>C30</f>
        <v>26800</v>
      </c>
    </row>
    <row r="30" spans="1:3" s="11" customFormat="1" ht="18.75" customHeight="1" x14ac:dyDescent="0.3">
      <c r="A30" s="213" t="s">
        <v>39</v>
      </c>
      <c r="B30" s="215" t="s">
        <v>40</v>
      </c>
      <c r="C30" s="15">
        <v>26800</v>
      </c>
    </row>
    <row r="31" spans="1:3" s="11" customFormat="1" ht="39.75" customHeight="1" x14ac:dyDescent="0.3">
      <c r="A31" s="215" t="s">
        <v>41</v>
      </c>
      <c r="B31" s="215" t="s">
        <v>40</v>
      </c>
      <c r="C31" s="15">
        <v>26800</v>
      </c>
    </row>
    <row r="32" spans="1:3" s="11" customFormat="1" ht="38.25" customHeight="1" x14ac:dyDescent="0.3">
      <c r="A32" s="216" t="s">
        <v>42</v>
      </c>
      <c r="B32" s="216" t="s">
        <v>43</v>
      </c>
      <c r="C32" s="12">
        <f>C33+C35</f>
        <v>1718000</v>
      </c>
    </row>
    <row r="33" spans="1:3" s="11" customFormat="1" ht="34.5" customHeight="1" x14ac:dyDescent="0.3">
      <c r="A33" s="216" t="s">
        <v>44</v>
      </c>
      <c r="B33" s="216" t="s">
        <v>45</v>
      </c>
      <c r="C33" s="12">
        <f>C34</f>
        <v>96200</v>
      </c>
    </row>
    <row r="34" spans="1:3" s="11" customFormat="1" ht="70.5" customHeight="1" x14ac:dyDescent="0.3">
      <c r="A34" s="215" t="s">
        <v>46</v>
      </c>
      <c r="B34" s="215" t="s">
        <v>47</v>
      </c>
      <c r="C34" s="15">
        <v>96200</v>
      </c>
    </row>
    <row r="35" spans="1:3" s="11" customFormat="1" ht="42" customHeight="1" x14ac:dyDescent="0.3">
      <c r="A35" s="216" t="s">
        <v>48</v>
      </c>
      <c r="B35" s="216" t="s">
        <v>49</v>
      </c>
      <c r="C35" s="12">
        <f>C36+C38</f>
        <v>1621800</v>
      </c>
    </row>
    <row r="36" spans="1:3" s="11" customFormat="1" ht="42" customHeight="1" x14ac:dyDescent="0.3">
      <c r="A36" s="215" t="s">
        <v>50</v>
      </c>
      <c r="B36" s="215" t="s">
        <v>51</v>
      </c>
      <c r="C36" s="15">
        <f>C37</f>
        <v>1207200</v>
      </c>
    </row>
    <row r="37" spans="1:3" s="11" customFormat="1" ht="54" customHeight="1" x14ac:dyDescent="0.3">
      <c r="A37" s="215" t="s">
        <v>52</v>
      </c>
      <c r="B37" s="215" t="s">
        <v>53</v>
      </c>
      <c r="C37" s="15">
        <v>1207200</v>
      </c>
    </row>
    <row r="38" spans="1:3" s="11" customFormat="1" ht="41.25" customHeight="1" x14ac:dyDescent="0.3">
      <c r="A38" s="215" t="s">
        <v>54</v>
      </c>
      <c r="B38" s="215" t="s">
        <v>55</v>
      </c>
      <c r="C38" s="15">
        <f>C39</f>
        <v>414600</v>
      </c>
    </row>
    <row r="39" spans="1:3" s="16" customFormat="1" ht="58.5" customHeight="1" x14ac:dyDescent="0.3">
      <c r="A39" s="215" t="s">
        <v>56</v>
      </c>
      <c r="B39" s="215" t="s">
        <v>57</v>
      </c>
      <c r="C39" s="15">
        <v>414600</v>
      </c>
    </row>
    <row r="40" spans="1:3" s="16" customFormat="1" ht="69" customHeight="1" x14ac:dyDescent="0.3">
      <c r="A40" s="212" t="s">
        <v>58</v>
      </c>
      <c r="B40" s="212" t="s">
        <v>59</v>
      </c>
      <c r="C40" s="12">
        <f>C41</f>
        <v>184100</v>
      </c>
    </row>
    <row r="41" spans="1:3" s="11" customFormat="1" ht="123.75" customHeight="1" x14ac:dyDescent="0.3">
      <c r="A41" s="213" t="s">
        <v>60</v>
      </c>
      <c r="B41" s="213" t="s">
        <v>61</v>
      </c>
      <c r="C41" s="15">
        <f>C42</f>
        <v>184100</v>
      </c>
    </row>
    <row r="42" spans="1:3" s="11" customFormat="1" ht="129.75" customHeight="1" x14ac:dyDescent="0.3">
      <c r="A42" s="214" t="s">
        <v>62</v>
      </c>
      <c r="B42" s="214" t="s">
        <v>63</v>
      </c>
      <c r="C42" s="15">
        <f>C43</f>
        <v>184100</v>
      </c>
    </row>
    <row r="43" spans="1:3" s="11" customFormat="1" ht="107.25" customHeight="1" x14ac:dyDescent="0.3">
      <c r="A43" s="214" t="s">
        <v>64</v>
      </c>
      <c r="B43" s="214" t="s">
        <v>65</v>
      </c>
      <c r="C43" s="15">
        <v>184100</v>
      </c>
    </row>
    <row r="44" spans="1:3" s="11" customFormat="1" ht="40.5" customHeight="1" x14ac:dyDescent="0.3">
      <c r="A44" s="212" t="s">
        <v>66</v>
      </c>
      <c r="B44" s="212" t="s">
        <v>67</v>
      </c>
      <c r="C44" s="12">
        <f>C45</f>
        <v>18376431.560000002</v>
      </c>
    </row>
    <row r="45" spans="1:3" s="11" customFormat="1" ht="58.5" x14ac:dyDescent="0.3">
      <c r="A45" s="213" t="s">
        <v>68</v>
      </c>
      <c r="B45" s="213" t="s">
        <v>69</v>
      </c>
      <c r="C45" s="12">
        <f>C46+C51+C56+C61+C64</f>
        <v>18376431.560000002</v>
      </c>
    </row>
    <row r="46" spans="1:3" s="11" customFormat="1" ht="39" x14ac:dyDescent="0.3">
      <c r="A46" s="213" t="s">
        <v>70</v>
      </c>
      <c r="B46" s="213" t="s">
        <v>71</v>
      </c>
      <c r="C46" s="15">
        <f>C49+C47</f>
        <v>13380700</v>
      </c>
    </row>
    <row r="47" spans="1:3" s="11" customFormat="1" ht="58.5" x14ac:dyDescent="0.3">
      <c r="A47" s="213" t="s">
        <v>326</v>
      </c>
      <c r="B47" s="213" t="s">
        <v>328</v>
      </c>
      <c r="C47" s="15">
        <f>C48</f>
        <v>1295000</v>
      </c>
    </row>
    <row r="48" spans="1:3" s="11" customFormat="1" ht="63.75" customHeight="1" x14ac:dyDescent="0.3">
      <c r="A48" s="213" t="s">
        <v>327</v>
      </c>
      <c r="B48" s="213" t="s">
        <v>329</v>
      </c>
      <c r="C48" s="15">
        <v>1295000</v>
      </c>
    </row>
    <row r="49" spans="1:3" s="11" customFormat="1" ht="75.75" customHeight="1" x14ac:dyDescent="0.3">
      <c r="A49" s="213" t="s">
        <v>276</v>
      </c>
      <c r="B49" s="213" t="s">
        <v>330</v>
      </c>
      <c r="C49" s="15">
        <f>C50</f>
        <v>12085700</v>
      </c>
    </row>
    <row r="50" spans="1:3" s="11" customFormat="1" ht="48.75" customHeight="1" x14ac:dyDescent="0.3">
      <c r="A50" s="213" t="s">
        <v>262</v>
      </c>
      <c r="B50" s="213" t="s">
        <v>331</v>
      </c>
      <c r="C50" s="15">
        <v>12085700</v>
      </c>
    </row>
    <row r="51" spans="1:3" s="11" customFormat="1" ht="39.75" customHeight="1" x14ac:dyDescent="0.3">
      <c r="A51" s="217" t="s">
        <v>253</v>
      </c>
      <c r="B51" s="212" t="s">
        <v>72</v>
      </c>
      <c r="C51" s="17">
        <f>C52+C54</f>
        <v>938366.55999999994</v>
      </c>
    </row>
    <row r="52" spans="1:3" ht="39" x14ac:dyDescent="0.25">
      <c r="A52" s="213" t="s">
        <v>264</v>
      </c>
      <c r="B52" s="213" t="s">
        <v>267</v>
      </c>
      <c r="C52" s="15">
        <f>C53</f>
        <v>335440.09999999998</v>
      </c>
    </row>
    <row r="53" spans="1:3" ht="58.5" x14ac:dyDescent="0.25">
      <c r="A53" s="213" t="s">
        <v>265</v>
      </c>
      <c r="B53" s="213" t="s">
        <v>266</v>
      </c>
      <c r="C53" s="15">
        <v>335440.09999999998</v>
      </c>
    </row>
    <row r="54" spans="1:3" ht="19.5" x14ac:dyDescent="0.25">
      <c r="A54" s="213" t="s">
        <v>73</v>
      </c>
      <c r="B54" s="213" t="s">
        <v>332</v>
      </c>
      <c r="C54" s="15">
        <f>C55</f>
        <v>602926.46</v>
      </c>
    </row>
    <row r="55" spans="1:3" ht="19.5" x14ac:dyDescent="0.25">
      <c r="A55" s="213" t="s">
        <v>74</v>
      </c>
      <c r="B55" s="213" t="s">
        <v>75</v>
      </c>
      <c r="C55" s="15">
        <v>602926.46</v>
      </c>
    </row>
    <row r="56" spans="1:3" ht="39" x14ac:dyDescent="0.25">
      <c r="A56" s="212" t="s">
        <v>76</v>
      </c>
      <c r="B56" s="212" t="s">
        <v>77</v>
      </c>
      <c r="C56" s="17">
        <f>C57+C59</f>
        <v>273970</v>
      </c>
    </row>
    <row r="57" spans="1:3" ht="57.75" customHeight="1" x14ac:dyDescent="0.25">
      <c r="A57" s="213" t="s">
        <v>78</v>
      </c>
      <c r="B57" s="213" t="s">
        <v>79</v>
      </c>
      <c r="C57" s="18">
        <f>C58</f>
        <v>20000</v>
      </c>
    </row>
    <row r="58" spans="1:3" ht="65.25" customHeight="1" x14ac:dyDescent="0.25">
      <c r="A58" s="213" t="s">
        <v>80</v>
      </c>
      <c r="B58" s="213" t="s">
        <v>81</v>
      </c>
      <c r="C58" s="18">
        <v>20000</v>
      </c>
    </row>
    <row r="59" spans="1:3" ht="84" customHeight="1" x14ac:dyDescent="0.25">
      <c r="A59" s="213" t="s">
        <v>84</v>
      </c>
      <c r="B59" s="213" t="s">
        <v>333</v>
      </c>
      <c r="C59" s="15">
        <f>C60</f>
        <v>253970</v>
      </c>
    </row>
    <row r="60" spans="1:3" ht="82.5" customHeight="1" x14ac:dyDescent="0.25">
      <c r="A60" s="213" t="s">
        <v>85</v>
      </c>
      <c r="B60" s="213" t="s">
        <v>334</v>
      </c>
      <c r="C60" s="15">
        <v>253970</v>
      </c>
    </row>
    <row r="61" spans="1:3" ht="36.75" customHeight="1" x14ac:dyDescent="0.25">
      <c r="A61" s="212" t="s">
        <v>268</v>
      </c>
      <c r="B61" s="212" t="s">
        <v>243</v>
      </c>
      <c r="C61" s="12">
        <f>C62</f>
        <v>3173395</v>
      </c>
    </row>
    <row r="62" spans="1:3" ht="39" x14ac:dyDescent="0.25">
      <c r="A62" s="213" t="s">
        <v>269</v>
      </c>
      <c r="B62" s="213" t="s">
        <v>270</v>
      </c>
      <c r="C62" s="15">
        <f>C63</f>
        <v>3173395</v>
      </c>
    </row>
    <row r="63" spans="1:3" ht="39" x14ac:dyDescent="0.25">
      <c r="A63" s="213" t="s">
        <v>271</v>
      </c>
      <c r="B63" s="213" t="s">
        <v>272</v>
      </c>
      <c r="C63" s="15">
        <v>3173395</v>
      </c>
    </row>
    <row r="64" spans="1:3" ht="19.5" x14ac:dyDescent="0.25">
      <c r="A64" s="212" t="s">
        <v>281</v>
      </c>
      <c r="B64" s="212" t="s">
        <v>282</v>
      </c>
      <c r="C64" s="12">
        <f>C65</f>
        <v>610000</v>
      </c>
    </row>
    <row r="65" spans="1:3" ht="19.5" x14ac:dyDescent="0.25">
      <c r="A65" s="213" t="s">
        <v>283</v>
      </c>
      <c r="B65" s="213" t="s">
        <v>284</v>
      </c>
      <c r="C65" s="15">
        <f>C66</f>
        <v>610000</v>
      </c>
    </row>
    <row r="66" spans="1:3" ht="39" x14ac:dyDescent="0.25">
      <c r="A66" s="213" t="s">
        <v>285</v>
      </c>
      <c r="B66" s="213" t="s">
        <v>286</v>
      </c>
      <c r="C66" s="15">
        <v>610000</v>
      </c>
    </row>
    <row r="67" spans="1:3" ht="19.5" x14ac:dyDescent="0.25">
      <c r="A67" s="218" t="s">
        <v>82</v>
      </c>
      <c r="B67" s="218" t="s">
        <v>83</v>
      </c>
      <c r="C67" s="128">
        <f>C44+C23</f>
        <v>29172831.560000002</v>
      </c>
    </row>
    <row r="68" spans="1:3" ht="20.25" x14ac:dyDescent="0.25">
      <c r="A68" s="19"/>
      <c r="B68" s="19"/>
    </row>
    <row r="69" spans="1:3" ht="20.25" x14ac:dyDescent="0.25">
      <c r="A69" s="19"/>
      <c r="B69" s="19"/>
    </row>
    <row r="70" spans="1:3" ht="20.25" x14ac:dyDescent="0.25">
      <c r="A70" s="19"/>
      <c r="B70" s="19"/>
    </row>
    <row r="71" spans="1:3" ht="20.25" x14ac:dyDescent="0.25">
      <c r="A71" s="19"/>
      <c r="B71" s="19"/>
    </row>
    <row r="74" spans="1:3" x14ac:dyDescent="0.25">
      <c r="C74" s="21"/>
    </row>
  </sheetData>
  <mergeCells count="3">
    <mergeCell ref="A18:C18"/>
    <mergeCell ref="A19:C19"/>
    <mergeCell ref="A20:C20"/>
  </mergeCells>
  <pageMargins left="0.78740157480314965" right="0.39370078740157483" top="0.39370078740157483" bottom="0.39370078740157483" header="0.31496062992125984" footer="0.31496062992125984"/>
  <pageSetup paperSize="9" scale="6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0"/>
  <sheetViews>
    <sheetView topLeftCell="A46" zoomScaleNormal="100" workbookViewId="0">
      <selection activeCell="H138" sqref="H138"/>
    </sheetView>
  </sheetViews>
  <sheetFormatPr defaultRowHeight="15" x14ac:dyDescent="0.25"/>
  <cols>
    <col min="1" max="1" width="51.75" style="95" customWidth="1"/>
    <col min="2" max="2" width="8" style="25" customWidth="1"/>
    <col min="3" max="3" width="9.5" style="25" customWidth="1"/>
    <col min="4" max="4" width="11.375" style="25" customWidth="1"/>
    <col min="5" max="5" width="14.75" style="26" customWidth="1"/>
    <col min="6" max="6" width="7.875" style="27" customWidth="1"/>
    <col min="7" max="7" width="19.5" style="27" customWidth="1"/>
    <col min="8" max="9" width="10.75" style="23" customWidth="1"/>
    <col min="10" max="256" width="9" style="23"/>
    <col min="257" max="257" width="51.75" style="23" customWidth="1"/>
    <col min="258" max="258" width="8" style="23" customWidth="1"/>
    <col min="259" max="259" width="9.5" style="23" customWidth="1"/>
    <col min="260" max="260" width="11.375" style="23" customWidth="1"/>
    <col min="261" max="261" width="14.75" style="23" customWidth="1"/>
    <col min="262" max="262" width="7.875" style="23" customWidth="1"/>
    <col min="263" max="263" width="19.5" style="23" customWidth="1"/>
    <col min="264" max="265" width="10.75" style="23" customWidth="1"/>
    <col min="266" max="512" width="9" style="23"/>
    <col min="513" max="513" width="51.75" style="23" customWidth="1"/>
    <col min="514" max="514" width="8" style="23" customWidth="1"/>
    <col min="515" max="515" width="9.5" style="23" customWidth="1"/>
    <col min="516" max="516" width="11.375" style="23" customWidth="1"/>
    <col min="517" max="517" width="14.75" style="23" customWidth="1"/>
    <col min="518" max="518" width="7.875" style="23" customWidth="1"/>
    <col min="519" max="519" width="19.5" style="23" customWidth="1"/>
    <col min="520" max="521" width="10.75" style="23" customWidth="1"/>
    <col min="522" max="768" width="9" style="23"/>
    <col min="769" max="769" width="51.75" style="23" customWidth="1"/>
    <col min="770" max="770" width="8" style="23" customWidth="1"/>
    <col min="771" max="771" width="9.5" style="23" customWidth="1"/>
    <col min="772" max="772" width="11.375" style="23" customWidth="1"/>
    <col min="773" max="773" width="14.75" style="23" customWidth="1"/>
    <col min="774" max="774" width="7.875" style="23" customWidth="1"/>
    <col min="775" max="775" width="19.5" style="23" customWidth="1"/>
    <col min="776" max="777" width="10.75" style="23" customWidth="1"/>
    <col min="778" max="1024" width="9" style="23"/>
    <col min="1025" max="1025" width="51.75" style="23" customWidth="1"/>
    <col min="1026" max="1026" width="8" style="23" customWidth="1"/>
    <col min="1027" max="1027" width="9.5" style="23" customWidth="1"/>
    <col min="1028" max="1028" width="11.375" style="23" customWidth="1"/>
    <col min="1029" max="1029" width="14.75" style="23" customWidth="1"/>
    <col min="1030" max="1030" width="7.875" style="23" customWidth="1"/>
    <col min="1031" max="1031" width="19.5" style="23" customWidth="1"/>
    <col min="1032" max="1033" width="10.75" style="23" customWidth="1"/>
    <col min="1034" max="1280" width="9" style="23"/>
    <col min="1281" max="1281" width="51.75" style="23" customWidth="1"/>
    <col min="1282" max="1282" width="8" style="23" customWidth="1"/>
    <col min="1283" max="1283" width="9.5" style="23" customWidth="1"/>
    <col min="1284" max="1284" width="11.375" style="23" customWidth="1"/>
    <col min="1285" max="1285" width="14.75" style="23" customWidth="1"/>
    <col min="1286" max="1286" width="7.875" style="23" customWidth="1"/>
    <col min="1287" max="1287" width="19.5" style="23" customWidth="1"/>
    <col min="1288" max="1289" width="10.75" style="23" customWidth="1"/>
    <col min="1290" max="1536" width="9" style="23"/>
    <col min="1537" max="1537" width="51.75" style="23" customWidth="1"/>
    <col min="1538" max="1538" width="8" style="23" customWidth="1"/>
    <col min="1539" max="1539" width="9.5" style="23" customWidth="1"/>
    <col min="1540" max="1540" width="11.375" style="23" customWidth="1"/>
    <col min="1541" max="1541" width="14.75" style="23" customWidth="1"/>
    <col min="1542" max="1542" width="7.875" style="23" customWidth="1"/>
    <col min="1543" max="1543" width="19.5" style="23" customWidth="1"/>
    <col min="1544" max="1545" width="10.75" style="23" customWidth="1"/>
    <col min="1546" max="1792" width="9" style="23"/>
    <col min="1793" max="1793" width="51.75" style="23" customWidth="1"/>
    <col min="1794" max="1794" width="8" style="23" customWidth="1"/>
    <col min="1795" max="1795" width="9.5" style="23" customWidth="1"/>
    <col min="1796" max="1796" width="11.375" style="23" customWidth="1"/>
    <col min="1797" max="1797" width="14.75" style="23" customWidth="1"/>
    <col min="1798" max="1798" width="7.875" style="23" customWidth="1"/>
    <col min="1799" max="1799" width="19.5" style="23" customWidth="1"/>
    <col min="1800" max="1801" width="10.75" style="23" customWidth="1"/>
    <col min="1802" max="2048" width="9" style="23"/>
    <col min="2049" max="2049" width="51.75" style="23" customWidth="1"/>
    <col min="2050" max="2050" width="8" style="23" customWidth="1"/>
    <col min="2051" max="2051" width="9.5" style="23" customWidth="1"/>
    <col min="2052" max="2052" width="11.375" style="23" customWidth="1"/>
    <col min="2053" max="2053" width="14.75" style="23" customWidth="1"/>
    <col min="2054" max="2054" width="7.875" style="23" customWidth="1"/>
    <col min="2055" max="2055" width="19.5" style="23" customWidth="1"/>
    <col min="2056" max="2057" width="10.75" style="23" customWidth="1"/>
    <col min="2058" max="2304" width="9" style="23"/>
    <col min="2305" max="2305" width="51.75" style="23" customWidth="1"/>
    <col min="2306" max="2306" width="8" style="23" customWidth="1"/>
    <col min="2307" max="2307" width="9.5" style="23" customWidth="1"/>
    <col min="2308" max="2308" width="11.375" style="23" customWidth="1"/>
    <col min="2309" max="2309" width="14.75" style="23" customWidth="1"/>
    <col min="2310" max="2310" width="7.875" style="23" customWidth="1"/>
    <col min="2311" max="2311" width="19.5" style="23" customWidth="1"/>
    <col min="2312" max="2313" width="10.75" style="23" customWidth="1"/>
    <col min="2314" max="2560" width="9" style="23"/>
    <col min="2561" max="2561" width="51.75" style="23" customWidth="1"/>
    <col min="2562" max="2562" width="8" style="23" customWidth="1"/>
    <col min="2563" max="2563" width="9.5" style="23" customWidth="1"/>
    <col min="2564" max="2564" width="11.375" style="23" customWidth="1"/>
    <col min="2565" max="2565" width="14.75" style="23" customWidth="1"/>
    <col min="2566" max="2566" width="7.875" style="23" customWidth="1"/>
    <col min="2567" max="2567" width="19.5" style="23" customWidth="1"/>
    <col min="2568" max="2569" width="10.75" style="23" customWidth="1"/>
    <col min="2570" max="2816" width="9" style="23"/>
    <col min="2817" max="2817" width="51.75" style="23" customWidth="1"/>
    <col min="2818" max="2818" width="8" style="23" customWidth="1"/>
    <col min="2819" max="2819" width="9.5" style="23" customWidth="1"/>
    <col min="2820" max="2820" width="11.375" style="23" customWidth="1"/>
    <col min="2821" max="2821" width="14.75" style="23" customWidth="1"/>
    <col min="2822" max="2822" width="7.875" style="23" customWidth="1"/>
    <col min="2823" max="2823" width="19.5" style="23" customWidth="1"/>
    <col min="2824" max="2825" width="10.75" style="23" customWidth="1"/>
    <col min="2826" max="3072" width="9" style="23"/>
    <col min="3073" max="3073" width="51.75" style="23" customWidth="1"/>
    <col min="3074" max="3074" width="8" style="23" customWidth="1"/>
    <col min="3075" max="3075" width="9.5" style="23" customWidth="1"/>
    <col min="3076" max="3076" width="11.375" style="23" customWidth="1"/>
    <col min="3077" max="3077" width="14.75" style="23" customWidth="1"/>
    <col min="3078" max="3078" width="7.875" style="23" customWidth="1"/>
    <col min="3079" max="3079" width="19.5" style="23" customWidth="1"/>
    <col min="3080" max="3081" width="10.75" style="23" customWidth="1"/>
    <col min="3082" max="3328" width="9" style="23"/>
    <col min="3329" max="3329" width="51.75" style="23" customWidth="1"/>
    <col min="3330" max="3330" width="8" style="23" customWidth="1"/>
    <col min="3331" max="3331" width="9.5" style="23" customWidth="1"/>
    <col min="3332" max="3332" width="11.375" style="23" customWidth="1"/>
    <col min="3333" max="3333" width="14.75" style="23" customWidth="1"/>
    <col min="3334" max="3334" width="7.875" style="23" customWidth="1"/>
    <col min="3335" max="3335" width="19.5" style="23" customWidth="1"/>
    <col min="3336" max="3337" width="10.75" style="23" customWidth="1"/>
    <col min="3338" max="3584" width="9" style="23"/>
    <col min="3585" max="3585" width="51.75" style="23" customWidth="1"/>
    <col min="3586" max="3586" width="8" style="23" customWidth="1"/>
    <col min="3587" max="3587" width="9.5" style="23" customWidth="1"/>
    <col min="3588" max="3588" width="11.375" style="23" customWidth="1"/>
    <col min="3589" max="3589" width="14.75" style="23" customWidth="1"/>
    <col min="3590" max="3590" width="7.875" style="23" customWidth="1"/>
    <col min="3591" max="3591" width="19.5" style="23" customWidth="1"/>
    <col min="3592" max="3593" width="10.75" style="23" customWidth="1"/>
    <col min="3594" max="3840" width="9" style="23"/>
    <col min="3841" max="3841" width="51.75" style="23" customWidth="1"/>
    <col min="3842" max="3842" width="8" style="23" customWidth="1"/>
    <col min="3843" max="3843" width="9.5" style="23" customWidth="1"/>
    <col min="3844" max="3844" width="11.375" style="23" customWidth="1"/>
    <col min="3845" max="3845" width="14.75" style="23" customWidth="1"/>
    <col min="3846" max="3846" width="7.875" style="23" customWidth="1"/>
    <col min="3847" max="3847" width="19.5" style="23" customWidth="1"/>
    <col min="3848" max="3849" width="10.75" style="23" customWidth="1"/>
    <col min="3850" max="4096" width="9" style="23"/>
    <col min="4097" max="4097" width="51.75" style="23" customWidth="1"/>
    <col min="4098" max="4098" width="8" style="23" customWidth="1"/>
    <col min="4099" max="4099" width="9.5" style="23" customWidth="1"/>
    <col min="4100" max="4100" width="11.375" style="23" customWidth="1"/>
    <col min="4101" max="4101" width="14.75" style="23" customWidth="1"/>
    <col min="4102" max="4102" width="7.875" style="23" customWidth="1"/>
    <col min="4103" max="4103" width="19.5" style="23" customWidth="1"/>
    <col min="4104" max="4105" width="10.75" style="23" customWidth="1"/>
    <col min="4106" max="4352" width="9" style="23"/>
    <col min="4353" max="4353" width="51.75" style="23" customWidth="1"/>
    <col min="4354" max="4354" width="8" style="23" customWidth="1"/>
    <col min="4355" max="4355" width="9.5" style="23" customWidth="1"/>
    <col min="4356" max="4356" width="11.375" style="23" customWidth="1"/>
    <col min="4357" max="4357" width="14.75" style="23" customWidth="1"/>
    <col min="4358" max="4358" width="7.875" style="23" customWidth="1"/>
    <col min="4359" max="4359" width="19.5" style="23" customWidth="1"/>
    <col min="4360" max="4361" width="10.75" style="23" customWidth="1"/>
    <col min="4362" max="4608" width="9" style="23"/>
    <col min="4609" max="4609" width="51.75" style="23" customWidth="1"/>
    <col min="4610" max="4610" width="8" style="23" customWidth="1"/>
    <col min="4611" max="4611" width="9.5" style="23" customWidth="1"/>
    <col min="4612" max="4612" width="11.375" style="23" customWidth="1"/>
    <col min="4613" max="4613" width="14.75" style="23" customWidth="1"/>
    <col min="4614" max="4614" width="7.875" style="23" customWidth="1"/>
    <col min="4615" max="4615" width="19.5" style="23" customWidth="1"/>
    <col min="4616" max="4617" width="10.75" style="23" customWidth="1"/>
    <col min="4618" max="4864" width="9" style="23"/>
    <col min="4865" max="4865" width="51.75" style="23" customWidth="1"/>
    <col min="4866" max="4866" width="8" style="23" customWidth="1"/>
    <col min="4867" max="4867" width="9.5" style="23" customWidth="1"/>
    <col min="4868" max="4868" width="11.375" style="23" customWidth="1"/>
    <col min="4869" max="4869" width="14.75" style="23" customWidth="1"/>
    <col min="4870" max="4870" width="7.875" style="23" customWidth="1"/>
    <col min="4871" max="4871" width="19.5" style="23" customWidth="1"/>
    <col min="4872" max="4873" width="10.75" style="23" customWidth="1"/>
    <col min="4874" max="5120" width="9" style="23"/>
    <col min="5121" max="5121" width="51.75" style="23" customWidth="1"/>
    <col min="5122" max="5122" width="8" style="23" customWidth="1"/>
    <col min="5123" max="5123" width="9.5" style="23" customWidth="1"/>
    <col min="5124" max="5124" width="11.375" style="23" customWidth="1"/>
    <col min="5125" max="5125" width="14.75" style="23" customWidth="1"/>
    <col min="5126" max="5126" width="7.875" style="23" customWidth="1"/>
    <col min="5127" max="5127" width="19.5" style="23" customWidth="1"/>
    <col min="5128" max="5129" width="10.75" style="23" customWidth="1"/>
    <col min="5130" max="5376" width="9" style="23"/>
    <col min="5377" max="5377" width="51.75" style="23" customWidth="1"/>
    <col min="5378" max="5378" width="8" style="23" customWidth="1"/>
    <col min="5379" max="5379" width="9.5" style="23" customWidth="1"/>
    <col min="5380" max="5380" width="11.375" style="23" customWidth="1"/>
    <col min="5381" max="5381" width="14.75" style="23" customWidth="1"/>
    <col min="5382" max="5382" width="7.875" style="23" customWidth="1"/>
    <col min="5383" max="5383" width="19.5" style="23" customWidth="1"/>
    <col min="5384" max="5385" width="10.75" style="23" customWidth="1"/>
    <col min="5386" max="5632" width="9" style="23"/>
    <col min="5633" max="5633" width="51.75" style="23" customWidth="1"/>
    <col min="5634" max="5634" width="8" style="23" customWidth="1"/>
    <col min="5635" max="5635" width="9.5" style="23" customWidth="1"/>
    <col min="5636" max="5636" width="11.375" style="23" customWidth="1"/>
    <col min="5637" max="5637" width="14.75" style="23" customWidth="1"/>
    <col min="5638" max="5638" width="7.875" style="23" customWidth="1"/>
    <col min="5639" max="5639" width="19.5" style="23" customWidth="1"/>
    <col min="5640" max="5641" width="10.75" style="23" customWidth="1"/>
    <col min="5642" max="5888" width="9" style="23"/>
    <col min="5889" max="5889" width="51.75" style="23" customWidth="1"/>
    <col min="5890" max="5890" width="8" style="23" customWidth="1"/>
    <col min="5891" max="5891" width="9.5" style="23" customWidth="1"/>
    <col min="5892" max="5892" width="11.375" style="23" customWidth="1"/>
    <col min="5893" max="5893" width="14.75" style="23" customWidth="1"/>
    <col min="5894" max="5894" width="7.875" style="23" customWidth="1"/>
    <col min="5895" max="5895" width="19.5" style="23" customWidth="1"/>
    <col min="5896" max="5897" width="10.75" style="23" customWidth="1"/>
    <col min="5898" max="6144" width="9" style="23"/>
    <col min="6145" max="6145" width="51.75" style="23" customWidth="1"/>
    <col min="6146" max="6146" width="8" style="23" customWidth="1"/>
    <col min="6147" max="6147" width="9.5" style="23" customWidth="1"/>
    <col min="6148" max="6148" width="11.375" style="23" customWidth="1"/>
    <col min="6149" max="6149" width="14.75" style="23" customWidth="1"/>
    <col min="6150" max="6150" width="7.875" style="23" customWidth="1"/>
    <col min="6151" max="6151" width="19.5" style="23" customWidth="1"/>
    <col min="6152" max="6153" width="10.75" style="23" customWidth="1"/>
    <col min="6154" max="6400" width="9" style="23"/>
    <col min="6401" max="6401" width="51.75" style="23" customWidth="1"/>
    <col min="6402" max="6402" width="8" style="23" customWidth="1"/>
    <col min="6403" max="6403" width="9.5" style="23" customWidth="1"/>
    <col min="6404" max="6404" width="11.375" style="23" customWidth="1"/>
    <col min="6405" max="6405" width="14.75" style="23" customWidth="1"/>
    <col min="6406" max="6406" width="7.875" style="23" customWidth="1"/>
    <col min="6407" max="6407" width="19.5" style="23" customWidth="1"/>
    <col min="6408" max="6409" width="10.75" style="23" customWidth="1"/>
    <col min="6410" max="6656" width="9" style="23"/>
    <col min="6657" max="6657" width="51.75" style="23" customWidth="1"/>
    <col min="6658" max="6658" width="8" style="23" customWidth="1"/>
    <col min="6659" max="6659" width="9.5" style="23" customWidth="1"/>
    <col min="6660" max="6660" width="11.375" style="23" customWidth="1"/>
    <col min="6661" max="6661" width="14.75" style="23" customWidth="1"/>
    <col min="6662" max="6662" width="7.875" style="23" customWidth="1"/>
    <col min="6663" max="6663" width="19.5" style="23" customWidth="1"/>
    <col min="6664" max="6665" width="10.75" style="23" customWidth="1"/>
    <col min="6666" max="6912" width="9" style="23"/>
    <col min="6913" max="6913" width="51.75" style="23" customWidth="1"/>
    <col min="6914" max="6914" width="8" style="23" customWidth="1"/>
    <col min="6915" max="6915" width="9.5" style="23" customWidth="1"/>
    <col min="6916" max="6916" width="11.375" style="23" customWidth="1"/>
    <col min="6917" max="6917" width="14.75" style="23" customWidth="1"/>
    <col min="6918" max="6918" width="7.875" style="23" customWidth="1"/>
    <col min="6919" max="6919" width="19.5" style="23" customWidth="1"/>
    <col min="6920" max="6921" width="10.75" style="23" customWidth="1"/>
    <col min="6922" max="7168" width="9" style="23"/>
    <col min="7169" max="7169" width="51.75" style="23" customWidth="1"/>
    <col min="7170" max="7170" width="8" style="23" customWidth="1"/>
    <col min="7171" max="7171" width="9.5" style="23" customWidth="1"/>
    <col min="7172" max="7172" width="11.375" style="23" customWidth="1"/>
    <col min="7173" max="7173" width="14.75" style="23" customWidth="1"/>
    <col min="7174" max="7174" width="7.875" style="23" customWidth="1"/>
    <col min="7175" max="7175" width="19.5" style="23" customWidth="1"/>
    <col min="7176" max="7177" width="10.75" style="23" customWidth="1"/>
    <col min="7178" max="7424" width="9" style="23"/>
    <col min="7425" max="7425" width="51.75" style="23" customWidth="1"/>
    <col min="7426" max="7426" width="8" style="23" customWidth="1"/>
    <col min="7427" max="7427" width="9.5" style="23" customWidth="1"/>
    <col min="7428" max="7428" width="11.375" style="23" customWidth="1"/>
    <col min="7429" max="7429" width="14.75" style="23" customWidth="1"/>
    <col min="7430" max="7430" width="7.875" style="23" customWidth="1"/>
    <col min="7431" max="7431" width="19.5" style="23" customWidth="1"/>
    <col min="7432" max="7433" width="10.75" style="23" customWidth="1"/>
    <col min="7434" max="7680" width="9" style="23"/>
    <col min="7681" max="7681" width="51.75" style="23" customWidth="1"/>
    <col min="7682" max="7682" width="8" style="23" customWidth="1"/>
    <col min="7683" max="7683" width="9.5" style="23" customWidth="1"/>
    <col min="7684" max="7684" width="11.375" style="23" customWidth="1"/>
    <col min="7685" max="7685" width="14.75" style="23" customWidth="1"/>
    <col min="7686" max="7686" width="7.875" style="23" customWidth="1"/>
    <col min="7687" max="7687" width="19.5" style="23" customWidth="1"/>
    <col min="7688" max="7689" width="10.75" style="23" customWidth="1"/>
    <col min="7690" max="7936" width="9" style="23"/>
    <col min="7937" max="7937" width="51.75" style="23" customWidth="1"/>
    <col min="7938" max="7938" width="8" style="23" customWidth="1"/>
    <col min="7939" max="7939" width="9.5" style="23" customWidth="1"/>
    <col min="7940" max="7940" width="11.375" style="23" customWidth="1"/>
    <col min="7941" max="7941" width="14.75" style="23" customWidth="1"/>
    <col min="7942" max="7942" width="7.875" style="23" customWidth="1"/>
    <col min="7943" max="7943" width="19.5" style="23" customWidth="1"/>
    <col min="7944" max="7945" width="10.75" style="23" customWidth="1"/>
    <col min="7946" max="8192" width="9" style="23"/>
    <col min="8193" max="8193" width="51.75" style="23" customWidth="1"/>
    <col min="8194" max="8194" width="8" style="23" customWidth="1"/>
    <col min="8195" max="8195" width="9.5" style="23" customWidth="1"/>
    <col min="8196" max="8196" width="11.375" style="23" customWidth="1"/>
    <col min="8197" max="8197" width="14.75" style="23" customWidth="1"/>
    <col min="8198" max="8198" width="7.875" style="23" customWidth="1"/>
    <col min="8199" max="8199" width="19.5" style="23" customWidth="1"/>
    <col min="8200" max="8201" width="10.75" style="23" customWidth="1"/>
    <col min="8202" max="8448" width="9" style="23"/>
    <col min="8449" max="8449" width="51.75" style="23" customWidth="1"/>
    <col min="8450" max="8450" width="8" style="23" customWidth="1"/>
    <col min="8451" max="8451" width="9.5" style="23" customWidth="1"/>
    <col min="8452" max="8452" width="11.375" style="23" customWidth="1"/>
    <col min="8453" max="8453" width="14.75" style="23" customWidth="1"/>
    <col min="8454" max="8454" width="7.875" style="23" customWidth="1"/>
    <col min="8455" max="8455" width="19.5" style="23" customWidth="1"/>
    <col min="8456" max="8457" width="10.75" style="23" customWidth="1"/>
    <col min="8458" max="8704" width="9" style="23"/>
    <col min="8705" max="8705" width="51.75" style="23" customWidth="1"/>
    <col min="8706" max="8706" width="8" style="23" customWidth="1"/>
    <col min="8707" max="8707" width="9.5" style="23" customWidth="1"/>
    <col min="8708" max="8708" width="11.375" style="23" customWidth="1"/>
    <col min="8709" max="8709" width="14.75" style="23" customWidth="1"/>
    <col min="8710" max="8710" width="7.875" style="23" customWidth="1"/>
    <col min="8711" max="8711" width="19.5" style="23" customWidth="1"/>
    <col min="8712" max="8713" width="10.75" style="23" customWidth="1"/>
    <col min="8714" max="8960" width="9" style="23"/>
    <col min="8961" max="8961" width="51.75" style="23" customWidth="1"/>
    <col min="8962" max="8962" width="8" style="23" customWidth="1"/>
    <col min="8963" max="8963" width="9.5" style="23" customWidth="1"/>
    <col min="8964" max="8964" width="11.375" style="23" customWidth="1"/>
    <col min="8965" max="8965" width="14.75" style="23" customWidth="1"/>
    <col min="8966" max="8966" width="7.875" style="23" customWidth="1"/>
    <col min="8967" max="8967" width="19.5" style="23" customWidth="1"/>
    <col min="8968" max="8969" width="10.75" style="23" customWidth="1"/>
    <col min="8970" max="9216" width="9" style="23"/>
    <col min="9217" max="9217" width="51.75" style="23" customWidth="1"/>
    <col min="9218" max="9218" width="8" style="23" customWidth="1"/>
    <col min="9219" max="9219" width="9.5" style="23" customWidth="1"/>
    <col min="9220" max="9220" width="11.375" style="23" customWidth="1"/>
    <col min="9221" max="9221" width="14.75" style="23" customWidth="1"/>
    <col min="9222" max="9222" width="7.875" style="23" customWidth="1"/>
    <col min="9223" max="9223" width="19.5" style="23" customWidth="1"/>
    <col min="9224" max="9225" width="10.75" style="23" customWidth="1"/>
    <col min="9226" max="9472" width="9" style="23"/>
    <col min="9473" max="9473" width="51.75" style="23" customWidth="1"/>
    <col min="9474" max="9474" width="8" style="23" customWidth="1"/>
    <col min="9475" max="9475" width="9.5" style="23" customWidth="1"/>
    <col min="9476" max="9476" width="11.375" style="23" customWidth="1"/>
    <col min="9477" max="9477" width="14.75" style="23" customWidth="1"/>
    <col min="9478" max="9478" width="7.875" style="23" customWidth="1"/>
    <col min="9479" max="9479" width="19.5" style="23" customWidth="1"/>
    <col min="9480" max="9481" width="10.75" style="23" customWidth="1"/>
    <col min="9482" max="9728" width="9" style="23"/>
    <col min="9729" max="9729" width="51.75" style="23" customWidth="1"/>
    <col min="9730" max="9730" width="8" style="23" customWidth="1"/>
    <col min="9731" max="9731" width="9.5" style="23" customWidth="1"/>
    <col min="9732" max="9732" width="11.375" style="23" customWidth="1"/>
    <col min="9733" max="9733" width="14.75" style="23" customWidth="1"/>
    <col min="9734" max="9734" width="7.875" style="23" customWidth="1"/>
    <col min="9735" max="9735" width="19.5" style="23" customWidth="1"/>
    <col min="9736" max="9737" width="10.75" style="23" customWidth="1"/>
    <col min="9738" max="9984" width="9" style="23"/>
    <col min="9985" max="9985" width="51.75" style="23" customWidth="1"/>
    <col min="9986" max="9986" width="8" style="23" customWidth="1"/>
    <col min="9987" max="9987" width="9.5" style="23" customWidth="1"/>
    <col min="9988" max="9988" width="11.375" style="23" customWidth="1"/>
    <col min="9989" max="9989" width="14.75" style="23" customWidth="1"/>
    <col min="9990" max="9990" width="7.875" style="23" customWidth="1"/>
    <col min="9991" max="9991" width="19.5" style="23" customWidth="1"/>
    <col min="9992" max="9993" width="10.75" style="23" customWidth="1"/>
    <col min="9994" max="10240" width="9" style="23"/>
    <col min="10241" max="10241" width="51.75" style="23" customWidth="1"/>
    <col min="10242" max="10242" width="8" style="23" customWidth="1"/>
    <col min="10243" max="10243" width="9.5" style="23" customWidth="1"/>
    <col min="10244" max="10244" width="11.375" style="23" customWidth="1"/>
    <col min="10245" max="10245" width="14.75" style="23" customWidth="1"/>
    <col min="10246" max="10246" width="7.875" style="23" customWidth="1"/>
    <col min="10247" max="10247" width="19.5" style="23" customWidth="1"/>
    <col min="10248" max="10249" width="10.75" style="23" customWidth="1"/>
    <col min="10250" max="10496" width="9" style="23"/>
    <col min="10497" max="10497" width="51.75" style="23" customWidth="1"/>
    <col min="10498" max="10498" width="8" style="23" customWidth="1"/>
    <col min="10499" max="10499" width="9.5" style="23" customWidth="1"/>
    <col min="10500" max="10500" width="11.375" style="23" customWidth="1"/>
    <col min="10501" max="10501" width="14.75" style="23" customWidth="1"/>
    <col min="10502" max="10502" width="7.875" style="23" customWidth="1"/>
    <col min="10503" max="10503" width="19.5" style="23" customWidth="1"/>
    <col min="10504" max="10505" width="10.75" style="23" customWidth="1"/>
    <col min="10506" max="10752" width="9" style="23"/>
    <col min="10753" max="10753" width="51.75" style="23" customWidth="1"/>
    <col min="10754" max="10754" width="8" style="23" customWidth="1"/>
    <col min="10755" max="10755" width="9.5" style="23" customWidth="1"/>
    <col min="10756" max="10756" width="11.375" style="23" customWidth="1"/>
    <col min="10757" max="10757" width="14.75" style="23" customWidth="1"/>
    <col min="10758" max="10758" width="7.875" style="23" customWidth="1"/>
    <col min="10759" max="10759" width="19.5" style="23" customWidth="1"/>
    <col min="10760" max="10761" width="10.75" style="23" customWidth="1"/>
    <col min="10762" max="11008" width="9" style="23"/>
    <col min="11009" max="11009" width="51.75" style="23" customWidth="1"/>
    <col min="11010" max="11010" width="8" style="23" customWidth="1"/>
    <col min="11011" max="11011" width="9.5" style="23" customWidth="1"/>
    <col min="11012" max="11012" width="11.375" style="23" customWidth="1"/>
    <col min="11013" max="11013" width="14.75" style="23" customWidth="1"/>
    <col min="11014" max="11014" width="7.875" style="23" customWidth="1"/>
    <col min="11015" max="11015" width="19.5" style="23" customWidth="1"/>
    <col min="11016" max="11017" width="10.75" style="23" customWidth="1"/>
    <col min="11018" max="11264" width="9" style="23"/>
    <col min="11265" max="11265" width="51.75" style="23" customWidth="1"/>
    <col min="11266" max="11266" width="8" style="23" customWidth="1"/>
    <col min="11267" max="11267" width="9.5" style="23" customWidth="1"/>
    <col min="11268" max="11268" width="11.375" style="23" customWidth="1"/>
    <col min="11269" max="11269" width="14.75" style="23" customWidth="1"/>
    <col min="11270" max="11270" width="7.875" style="23" customWidth="1"/>
    <col min="11271" max="11271" width="19.5" style="23" customWidth="1"/>
    <col min="11272" max="11273" width="10.75" style="23" customWidth="1"/>
    <col min="11274" max="11520" width="9" style="23"/>
    <col min="11521" max="11521" width="51.75" style="23" customWidth="1"/>
    <col min="11522" max="11522" width="8" style="23" customWidth="1"/>
    <col min="11523" max="11523" width="9.5" style="23" customWidth="1"/>
    <col min="11524" max="11524" width="11.375" style="23" customWidth="1"/>
    <col min="11525" max="11525" width="14.75" style="23" customWidth="1"/>
    <col min="11526" max="11526" width="7.875" style="23" customWidth="1"/>
    <col min="11527" max="11527" width="19.5" style="23" customWidth="1"/>
    <col min="11528" max="11529" width="10.75" style="23" customWidth="1"/>
    <col min="11530" max="11776" width="9" style="23"/>
    <col min="11777" max="11777" width="51.75" style="23" customWidth="1"/>
    <col min="11778" max="11778" width="8" style="23" customWidth="1"/>
    <col min="11779" max="11779" width="9.5" style="23" customWidth="1"/>
    <col min="11780" max="11780" width="11.375" style="23" customWidth="1"/>
    <col min="11781" max="11781" width="14.75" style="23" customWidth="1"/>
    <col min="11782" max="11782" width="7.875" style="23" customWidth="1"/>
    <col min="11783" max="11783" width="19.5" style="23" customWidth="1"/>
    <col min="11784" max="11785" width="10.75" style="23" customWidth="1"/>
    <col min="11786" max="12032" width="9" style="23"/>
    <col min="12033" max="12033" width="51.75" style="23" customWidth="1"/>
    <col min="12034" max="12034" width="8" style="23" customWidth="1"/>
    <col min="12035" max="12035" width="9.5" style="23" customWidth="1"/>
    <col min="12036" max="12036" width="11.375" style="23" customWidth="1"/>
    <col min="12037" max="12037" width="14.75" style="23" customWidth="1"/>
    <col min="12038" max="12038" width="7.875" style="23" customWidth="1"/>
    <col min="12039" max="12039" width="19.5" style="23" customWidth="1"/>
    <col min="12040" max="12041" width="10.75" style="23" customWidth="1"/>
    <col min="12042" max="12288" width="9" style="23"/>
    <col min="12289" max="12289" width="51.75" style="23" customWidth="1"/>
    <col min="12290" max="12290" width="8" style="23" customWidth="1"/>
    <col min="12291" max="12291" width="9.5" style="23" customWidth="1"/>
    <col min="12292" max="12292" width="11.375" style="23" customWidth="1"/>
    <col min="12293" max="12293" width="14.75" style="23" customWidth="1"/>
    <col min="12294" max="12294" width="7.875" style="23" customWidth="1"/>
    <col min="12295" max="12295" width="19.5" style="23" customWidth="1"/>
    <col min="12296" max="12297" width="10.75" style="23" customWidth="1"/>
    <col min="12298" max="12544" width="9" style="23"/>
    <col min="12545" max="12545" width="51.75" style="23" customWidth="1"/>
    <col min="12546" max="12546" width="8" style="23" customWidth="1"/>
    <col min="12547" max="12547" width="9.5" style="23" customWidth="1"/>
    <col min="12548" max="12548" width="11.375" style="23" customWidth="1"/>
    <col min="12549" max="12549" width="14.75" style="23" customWidth="1"/>
    <col min="12550" max="12550" width="7.875" style="23" customWidth="1"/>
    <col min="12551" max="12551" width="19.5" style="23" customWidth="1"/>
    <col min="12552" max="12553" width="10.75" style="23" customWidth="1"/>
    <col min="12554" max="12800" width="9" style="23"/>
    <col min="12801" max="12801" width="51.75" style="23" customWidth="1"/>
    <col min="12802" max="12802" width="8" style="23" customWidth="1"/>
    <col min="12803" max="12803" width="9.5" style="23" customWidth="1"/>
    <col min="12804" max="12804" width="11.375" style="23" customWidth="1"/>
    <col min="12805" max="12805" width="14.75" style="23" customWidth="1"/>
    <col min="12806" max="12806" width="7.875" style="23" customWidth="1"/>
    <col min="12807" max="12807" width="19.5" style="23" customWidth="1"/>
    <col min="12808" max="12809" width="10.75" style="23" customWidth="1"/>
    <col min="12810" max="13056" width="9" style="23"/>
    <col min="13057" max="13057" width="51.75" style="23" customWidth="1"/>
    <col min="13058" max="13058" width="8" style="23" customWidth="1"/>
    <col min="13059" max="13059" width="9.5" style="23" customWidth="1"/>
    <col min="13060" max="13060" width="11.375" style="23" customWidth="1"/>
    <col min="13061" max="13061" width="14.75" style="23" customWidth="1"/>
    <col min="13062" max="13062" width="7.875" style="23" customWidth="1"/>
    <col min="13063" max="13063" width="19.5" style="23" customWidth="1"/>
    <col min="13064" max="13065" width="10.75" style="23" customWidth="1"/>
    <col min="13066" max="13312" width="9" style="23"/>
    <col min="13313" max="13313" width="51.75" style="23" customWidth="1"/>
    <col min="13314" max="13314" width="8" style="23" customWidth="1"/>
    <col min="13315" max="13315" width="9.5" style="23" customWidth="1"/>
    <col min="13316" max="13316" width="11.375" style="23" customWidth="1"/>
    <col min="13317" max="13317" width="14.75" style="23" customWidth="1"/>
    <col min="13318" max="13318" width="7.875" style="23" customWidth="1"/>
    <col min="13319" max="13319" width="19.5" style="23" customWidth="1"/>
    <col min="13320" max="13321" width="10.75" style="23" customWidth="1"/>
    <col min="13322" max="13568" width="9" style="23"/>
    <col min="13569" max="13569" width="51.75" style="23" customWidth="1"/>
    <col min="13570" max="13570" width="8" style="23" customWidth="1"/>
    <col min="13571" max="13571" width="9.5" style="23" customWidth="1"/>
    <col min="13572" max="13572" width="11.375" style="23" customWidth="1"/>
    <col min="13573" max="13573" width="14.75" style="23" customWidth="1"/>
    <col min="13574" max="13574" width="7.875" style="23" customWidth="1"/>
    <col min="13575" max="13575" width="19.5" style="23" customWidth="1"/>
    <col min="13576" max="13577" width="10.75" style="23" customWidth="1"/>
    <col min="13578" max="13824" width="9" style="23"/>
    <col min="13825" max="13825" width="51.75" style="23" customWidth="1"/>
    <col min="13826" max="13826" width="8" style="23" customWidth="1"/>
    <col min="13827" max="13827" width="9.5" style="23" customWidth="1"/>
    <col min="13828" max="13828" width="11.375" style="23" customWidth="1"/>
    <col min="13829" max="13829" width="14.75" style="23" customWidth="1"/>
    <col min="13830" max="13830" width="7.875" style="23" customWidth="1"/>
    <col min="13831" max="13831" width="19.5" style="23" customWidth="1"/>
    <col min="13832" max="13833" width="10.75" style="23" customWidth="1"/>
    <col min="13834" max="14080" width="9" style="23"/>
    <col min="14081" max="14081" width="51.75" style="23" customWidth="1"/>
    <col min="14082" max="14082" width="8" style="23" customWidth="1"/>
    <col min="14083" max="14083" width="9.5" style="23" customWidth="1"/>
    <col min="14084" max="14084" width="11.375" style="23" customWidth="1"/>
    <col min="14085" max="14085" width="14.75" style="23" customWidth="1"/>
    <col min="14086" max="14086" width="7.875" style="23" customWidth="1"/>
    <col min="14087" max="14087" width="19.5" style="23" customWidth="1"/>
    <col min="14088" max="14089" width="10.75" style="23" customWidth="1"/>
    <col min="14090" max="14336" width="9" style="23"/>
    <col min="14337" max="14337" width="51.75" style="23" customWidth="1"/>
    <col min="14338" max="14338" width="8" style="23" customWidth="1"/>
    <col min="14339" max="14339" width="9.5" style="23" customWidth="1"/>
    <col min="14340" max="14340" width="11.375" style="23" customWidth="1"/>
    <col min="14341" max="14341" width="14.75" style="23" customWidth="1"/>
    <col min="14342" max="14342" width="7.875" style="23" customWidth="1"/>
    <col min="14343" max="14343" width="19.5" style="23" customWidth="1"/>
    <col min="14344" max="14345" width="10.75" style="23" customWidth="1"/>
    <col min="14346" max="14592" width="9" style="23"/>
    <col min="14593" max="14593" width="51.75" style="23" customWidth="1"/>
    <col min="14594" max="14594" width="8" style="23" customWidth="1"/>
    <col min="14595" max="14595" width="9.5" style="23" customWidth="1"/>
    <col min="14596" max="14596" width="11.375" style="23" customWidth="1"/>
    <col min="14597" max="14597" width="14.75" style="23" customWidth="1"/>
    <col min="14598" max="14598" width="7.875" style="23" customWidth="1"/>
    <col min="14599" max="14599" width="19.5" style="23" customWidth="1"/>
    <col min="14600" max="14601" width="10.75" style="23" customWidth="1"/>
    <col min="14602" max="14848" width="9" style="23"/>
    <col min="14849" max="14849" width="51.75" style="23" customWidth="1"/>
    <col min="14850" max="14850" width="8" style="23" customWidth="1"/>
    <col min="14851" max="14851" width="9.5" style="23" customWidth="1"/>
    <col min="14852" max="14852" width="11.375" style="23" customWidth="1"/>
    <col min="14853" max="14853" width="14.75" style="23" customWidth="1"/>
    <col min="14854" max="14854" width="7.875" style="23" customWidth="1"/>
    <col min="14855" max="14855" width="19.5" style="23" customWidth="1"/>
    <col min="14856" max="14857" width="10.75" style="23" customWidth="1"/>
    <col min="14858" max="15104" width="9" style="23"/>
    <col min="15105" max="15105" width="51.75" style="23" customWidth="1"/>
    <col min="15106" max="15106" width="8" style="23" customWidth="1"/>
    <col min="15107" max="15107" width="9.5" style="23" customWidth="1"/>
    <col min="15108" max="15108" width="11.375" style="23" customWidth="1"/>
    <col min="15109" max="15109" width="14.75" style="23" customWidth="1"/>
    <col min="15110" max="15110" width="7.875" style="23" customWidth="1"/>
    <col min="15111" max="15111" width="19.5" style="23" customWidth="1"/>
    <col min="15112" max="15113" width="10.75" style="23" customWidth="1"/>
    <col min="15114" max="15360" width="9" style="23"/>
    <col min="15361" max="15361" width="51.75" style="23" customWidth="1"/>
    <col min="15362" max="15362" width="8" style="23" customWidth="1"/>
    <col min="15363" max="15363" width="9.5" style="23" customWidth="1"/>
    <col min="15364" max="15364" width="11.375" style="23" customWidth="1"/>
    <col min="15365" max="15365" width="14.75" style="23" customWidth="1"/>
    <col min="15366" max="15366" width="7.875" style="23" customWidth="1"/>
    <col min="15367" max="15367" width="19.5" style="23" customWidth="1"/>
    <col min="15368" max="15369" width="10.75" style="23" customWidth="1"/>
    <col min="15370" max="15616" width="9" style="23"/>
    <col min="15617" max="15617" width="51.75" style="23" customWidth="1"/>
    <col min="15618" max="15618" width="8" style="23" customWidth="1"/>
    <col min="15619" max="15619" width="9.5" style="23" customWidth="1"/>
    <col min="15620" max="15620" width="11.375" style="23" customWidth="1"/>
    <col min="15621" max="15621" width="14.75" style="23" customWidth="1"/>
    <col min="15622" max="15622" width="7.875" style="23" customWidth="1"/>
    <col min="15623" max="15623" width="19.5" style="23" customWidth="1"/>
    <col min="15624" max="15625" width="10.75" style="23" customWidth="1"/>
    <col min="15626" max="15872" width="9" style="23"/>
    <col min="15873" max="15873" width="51.75" style="23" customWidth="1"/>
    <col min="15874" max="15874" width="8" style="23" customWidth="1"/>
    <col min="15875" max="15875" width="9.5" style="23" customWidth="1"/>
    <col min="15876" max="15876" width="11.375" style="23" customWidth="1"/>
    <col min="15877" max="15877" width="14.75" style="23" customWidth="1"/>
    <col min="15878" max="15878" width="7.875" style="23" customWidth="1"/>
    <col min="15879" max="15879" width="19.5" style="23" customWidth="1"/>
    <col min="15880" max="15881" width="10.75" style="23" customWidth="1"/>
    <col min="15882" max="16128" width="9" style="23"/>
    <col min="16129" max="16129" width="51.75" style="23" customWidth="1"/>
    <col min="16130" max="16130" width="8" style="23" customWidth="1"/>
    <col min="16131" max="16131" width="9.5" style="23" customWidth="1"/>
    <col min="16132" max="16132" width="11.375" style="23" customWidth="1"/>
    <col min="16133" max="16133" width="14.75" style="23" customWidth="1"/>
    <col min="16134" max="16134" width="7.875" style="23" customWidth="1"/>
    <col min="16135" max="16135" width="19.5" style="23" customWidth="1"/>
    <col min="16136" max="16137" width="10.75" style="23" customWidth="1"/>
    <col min="16138" max="16384" width="9" style="23"/>
  </cols>
  <sheetData>
    <row r="1" spans="1:7" x14ac:dyDescent="0.25">
      <c r="C1" s="207" t="s">
        <v>254</v>
      </c>
      <c r="D1" s="22"/>
      <c r="E1" s="22"/>
      <c r="F1" s="22"/>
      <c r="G1" s="22"/>
    </row>
    <row r="2" spans="1:7" ht="31.5" customHeight="1" x14ac:dyDescent="0.25">
      <c r="C2" s="247" t="s">
        <v>303</v>
      </c>
      <c r="D2" s="248"/>
      <c r="E2" s="248"/>
      <c r="F2" s="248"/>
      <c r="G2" s="248"/>
    </row>
    <row r="3" spans="1:7" ht="30" customHeight="1" x14ac:dyDescent="0.25">
      <c r="C3" s="250" t="s">
        <v>343</v>
      </c>
      <c r="D3" s="250"/>
      <c r="E3" s="250"/>
      <c r="F3" s="250"/>
      <c r="G3" s="250"/>
    </row>
    <row r="4" spans="1:7" ht="15" customHeight="1" x14ac:dyDescent="0.25">
      <c r="C4" s="252" t="s">
        <v>22</v>
      </c>
      <c r="D4" s="252"/>
      <c r="E4" s="252"/>
      <c r="F4" s="252"/>
      <c r="G4" s="252"/>
    </row>
    <row r="5" spans="1:7" x14ac:dyDescent="0.25">
      <c r="C5" s="207" t="s">
        <v>18</v>
      </c>
      <c r="D5" s="22"/>
      <c r="E5" s="22"/>
      <c r="F5" s="22"/>
      <c r="G5" s="22"/>
    </row>
    <row r="6" spans="1:7" x14ac:dyDescent="0.25">
      <c r="C6" s="207" t="s">
        <v>288</v>
      </c>
      <c r="D6" s="22"/>
      <c r="E6" s="22"/>
      <c r="F6" s="22"/>
      <c r="G6" s="22"/>
    </row>
    <row r="7" spans="1:7" hidden="1" x14ac:dyDescent="0.25">
      <c r="C7" s="207"/>
      <c r="D7" s="22"/>
      <c r="E7" s="22"/>
      <c r="F7" s="22"/>
      <c r="G7" s="22"/>
    </row>
    <row r="8" spans="1:7" ht="15.75" customHeight="1" x14ac:dyDescent="0.25">
      <c r="C8" s="207"/>
      <c r="D8" s="22"/>
      <c r="E8" s="22"/>
      <c r="F8" s="22"/>
      <c r="G8" s="22"/>
    </row>
    <row r="9" spans="1:7" x14ac:dyDescent="0.25">
      <c r="C9" s="207" t="s">
        <v>17</v>
      </c>
      <c r="D9" s="22"/>
      <c r="E9" s="22"/>
      <c r="F9" s="22"/>
      <c r="G9" s="22"/>
    </row>
    <row r="10" spans="1:7" x14ac:dyDescent="0.25">
      <c r="C10" s="207" t="s">
        <v>21</v>
      </c>
      <c r="D10" s="22"/>
      <c r="E10" s="22"/>
      <c r="F10" s="22"/>
      <c r="G10" s="22"/>
    </row>
    <row r="11" spans="1:7" ht="17.25" customHeight="1" x14ac:dyDescent="0.25">
      <c r="C11" s="251" t="s">
        <v>22</v>
      </c>
      <c r="D11" s="251"/>
      <c r="E11" s="251"/>
      <c r="F11" s="251"/>
      <c r="G11" s="251"/>
    </row>
    <row r="12" spans="1:7" x14ac:dyDescent="0.25">
      <c r="C12" s="207" t="s">
        <v>18</v>
      </c>
      <c r="D12" s="22"/>
      <c r="E12" s="22"/>
      <c r="F12" s="22"/>
      <c r="G12" s="22"/>
    </row>
    <row r="13" spans="1:7" x14ac:dyDescent="0.25">
      <c r="C13" s="207" t="s">
        <v>288</v>
      </c>
      <c r="D13" s="22"/>
      <c r="E13" s="22"/>
      <c r="F13" s="22"/>
      <c r="G13" s="22"/>
    </row>
    <row r="14" spans="1:7" x14ac:dyDescent="0.25">
      <c r="C14" s="207" t="s">
        <v>289</v>
      </c>
      <c r="D14" s="22"/>
      <c r="E14" s="22"/>
      <c r="F14" s="22"/>
      <c r="G14" s="22"/>
    </row>
    <row r="16" spans="1:7" ht="2.25" customHeight="1" x14ac:dyDescent="0.25">
      <c r="A16" s="24"/>
    </row>
    <row r="17" spans="1:7" hidden="1" x14ac:dyDescent="0.25">
      <c r="A17" s="28"/>
    </row>
    <row r="18" spans="1:7" ht="15.75" x14ac:dyDescent="0.25">
      <c r="A18" s="253" t="s">
        <v>87</v>
      </c>
      <c r="B18" s="253"/>
      <c r="C18" s="253"/>
      <c r="D18" s="253"/>
      <c r="E18" s="253"/>
      <c r="F18" s="253"/>
      <c r="G18" s="253"/>
    </row>
    <row r="19" spans="1:7" ht="15.75" x14ac:dyDescent="0.25">
      <c r="A19" s="253" t="s">
        <v>294</v>
      </c>
      <c r="B19" s="253"/>
      <c r="C19" s="253"/>
      <c r="D19" s="253"/>
      <c r="E19" s="253"/>
      <c r="F19" s="253"/>
      <c r="G19" s="253"/>
    </row>
    <row r="20" spans="1:7" x14ac:dyDescent="0.25">
      <c r="A20" s="29"/>
      <c r="B20" s="30"/>
      <c r="C20" s="30"/>
      <c r="D20" s="30"/>
      <c r="E20" s="31"/>
      <c r="F20" s="30"/>
      <c r="G20" s="30" t="s">
        <v>26</v>
      </c>
    </row>
    <row r="21" spans="1:7" ht="1.5" customHeight="1" x14ac:dyDescent="0.2">
      <c r="A21" s="32"/>
      <c r="B21" s="33"/>
      <c r="C21" s="33"/>
      <c r="D21" s="33"/>
      <c r="E21" s="33"/>
      <c r="F21" s="33"/>
      <c r="G21" s="33"/>
    </row>
    <row r="22" spans="1:7" ht="14.25" x14ac:dyDescent="0.2">
      <c r="A22" s="34" t="s">
        <v>0</v>
      </c>
      <c r="B22" s="35"/>
      <c r="C22" s="34" t="s">
        <v>88</v>
      </c>
      <c r="D22" s="34" t="s">
        <v>89</v>
      </c>
      <c r="E22" s="34" t="s">
        <v>90</v>
      </c>
      <c r="F22" s="34" t="s">
        <v>91</v>
      </c>
      <c r="G22" s="36" t="s">
        <v>295</v>
      </c>
    </row>
    <row r="23" spans="1:7" ht="31.5" x14ac:dyDescent="0.2">
      <c r="A23" s="37" t="s">
        <v>92</v>
      </c>
      <c r="B23" s="38" t="s">
        <v>93</v>
      </c>
      <c r="C23" s="39"/>
      <c r="D23" s="39"/>
      <c r="E23" s="39"/>
      <c r="F23" s="39"/>
      <c r="G23" s="40">
        <f>G24+G70+G92+G109+G130+G158+G171+G63+G125</f>
        <v>31910079.050000001</v>
      </c>
    </row>
    <row r="24" spans="1:7" ht="15.75" x14ac:dyDescent="0.2">
      <c r="A24" s="41" t="s">
        <v>94</v>
      </c>
      <c r="B24" s="42" t="s">
        <v>93</v>
      </c>
      <c r="C24" s="43" t="s">
        <v>95</v>
      </c>
      <c r="D24" s="43"/>
      <c r="E24" s="43"/>
      <c r="F24" s="43"/>
      <c r="G24" s="44">
        <f>G25+G51+G30+G46+G44</f>
        <v>7391281.25</v>
      </c>
    </row>
    <row r="25" spans="1:7" ht="47.25" x14ac:dyDescent="0.2">
      <c r="A25" s="41" t="s">
        <v>96</v>
      </c>
      <c r="B25" s="42" t="s">
        <v>93</v>
      </c>
      <c r="C25" s="42" t="s">
        <v>95</v>
      </c>
      <c r="D25" s="43" t="s">
        <v>97</v>
      </c>
      <c r="E25" s="43"/>
      <c r="F25" s="43"/>
      <c r="G25" s="45">
        <f>G26</f>
        <v>1120598</v>
      </c>
    </row>
    <row r="26" spans="1:7" ht="47.25" x14ac:dyDescent="0.2">
      <c r="A26" s="46" t="s">
        <v>98</v>
      </c>
      <c r="B26" s="47" t="s">
        <v>93</v>
      </c>
      <c r="C26" s="47" t="s">
        <v>95</v>
      </c>
      <c r="D26" s="47" t="s">
        <v>97</v>
      </c>
      <c r="E26" s="48" t="s">
        <v>99</v>
      </c>
      <c r="F26" s="48"/>
      <c r="G26" s="49">
        <f>G27</f>
        <v>1120598</v>
      </c>
    </row>
    <row r="27" spans="1:7" ht="31.5" x14ac:dyDescent="0.2">
      <c r="A27" s="50" t="s">
        <v>100</v>
      </c>
      <c r="B27" s="47" t="s">
        <v>93</v>
      </c>
      <c r="C27" s="47" t="s">
        <v>95</v>
      </c>
      <c r="D27" s="48" t="s">
        <v>97</v>
      </c>
      <c r="E27" s="48" t="s">
        <v>101</v>
      </c>
      <c r="F27" s="48"/>
      <c r="G27" s="49">
        <f>G28</f>
        <v>1120598</v>
      </c>
    </row>
    <row r="28" spans="1:7" ht="15.75" x14ac:dyDescent="0.2">
      <c r="A28" s="50" t="s">
        <v>102</v>
      </c>
      <c r="B28" s="47" t="s">
        <v>93</v>
      </c>
      <c r="C28" s="47" t="s">
        <v>95</v>
      </c>
      <c r="D28" s="47" t="s">
        <v>97</v>
      </c>
      <c r="E28" s="48" t="s">
        <v>103</v>
      </c>
      <c r="F28" s="48"/>
      <c r="G28" s="49">
        <f>G29</f>
        <v>1120598</v>
      </c>
    </row>
    <row r="29" spans="1:7" ht="30.75" customHeight="1" x14ac:dyDescent="0.2">
      <c r="A29" s="50" t="s">
        <v>104</v>
      </c>
      <c r="B29" s="47" t="s">
        <v>93</v>
      </c>
      <c r="C29" s="47" t="s">
        <v>95</v>
      </c>
      <c r="D29" s="47" t="s">
        <v>97</v>
      </c>
      <c r="E29" s="48" t="s">
        <v>103</v>
      </c>
      <c r="F29" s="48" t="s">
        <v>105</v>
      </c>
      <c r="G29" s="49">
        <v>1120598</v>
      </c>
    </row>
    <row r="30" spans="1:7" ht="63" x14ac:dyDescent="0.2">
      <c r="A30" s="52" t="s">
        <v>108</v>
      </c>
      <c r="B30" s="42" t="s">
        <v>93</v>
      </c>
      <c r="C30" s="42" t="s">
        <v>95</v>
      </c>
      <c r="D30" s="42" t="s">
        <v>109</v>
      </c>
      <c r="E30" s="42"/>
      <c r="F30" s="42"/>
      <c r="G30" s="45">
        <f>G31</f>
        <v>5983771</v>
      </c>
    </row>
    <row r="31" spans="1:7" ht="47.25" x14ac:dyDescent="0.2">
      <c r="A31" s="46" t="s">
        <v>98</v>
      </c>
      <c r="B31" s="47" t="s">
        <v>93</v>
      </c>
      <c r="C31" s="47" t="s">
        <v>95</v>
      </c>
      <c r="D31" s="48" t="s">
        <v>109</v>
      </c>
      <c r="E31" s="48" t="s">
        <v>99</v>
      </c>
      <c r="F31" s="48"/>
      <c r="G31" s="49">
        <f>G32</f>
        <v>5983771</v>
      </c>
    </row>
    <row r="32" spans="1:7" ht="31.5" x14ac:dyDescent="0.2">
      <c r="A32" s="50" t="s">
        <v>110</v>
      </c>
      <c r="B32" s="47" t="s">
        <v>93</v>
      </c>
      <c r="C32" s="47" t="s">
        <v>95</v>
      </c>
      <c r="D32" s="48" t="s">
        <v>109</v>
      </c>
      <c r="E32" s="48" t="s">
        <v>111</v>
      </c>
      <c r="F32" s="48"/>
      <c r="G32" s="49">
        <f>G33+G38+G40+G42</f>
        <v>5983771</v>
      </c>
    </row>
    <row r="33" spans="1:7" ht="15.75" x14ac:dyDescent="0.2">
      <c r="A33" s="50" t="s">
        <v>112</v>
      </c>
      <c r="B33" s="47" t="s">
        <v>93</v>
      </c>
      <c r="C33" s="47" t="s">
        <v>95</v>
      </c>
      <c r="D33" s="48" t="s">
        <v>109</v>
      </c>
      <c r="E33" s="48" t="s">
        <v>113</v>
      </c>
      <c r="F33" s="48"/>
      <c r="G33" s="49">
        <f>G34+G35+G37+G36</f>
        <v>5979417</v>
      </c>
    </row>
    <row r="34" spans="1:7" ht="31.5" x14ac:dyDescent="0.2">
      <c r="A34" s="50" t="s">
        <v>104</v>
      </c>
      <c r="B34" s="47" t="s">
        <v>93</v>
      </c>
      <c r="C34" s="47" t="s">
        <v>95</v>
      </c>
      <c r="D34" s="48" t="s">
        <v>109</v>
      </c>
      <c r="E34" s="48" t="s">
        <v>113</v>
      </c>
      <c r="F34" s="48" t="s">
        <v>105</v>
      </c>
      <c r="G34" s="49">
        <v>2492825</v>
      </c>
    </row>
    <row r="35" spans="1:7" ht="31.5" x14ac:dyDescent="0.2">
      <c r="A35" s="53" t="s">
        <v>114</v>
      </c>
      <c r="B35" s="47" t="s">
        <v>93</v>
      </c>
      <c r="C35" s="47" t="s">
        <v>95</v>
      </c>
      <c r="D35" s="48" t="s">
        <v>109</v>
      </c>
      <c r="E35" s="48" t="s">
        <v>113</v>
      </c>
      <c r="F35" s="48" t="s">
        <v>115</v>
      </c>
      <c r="G35" s="49">
        <v>3058592</v>
      </c>
    </row>
    <row r="36" spans="1:7" ht="2.25" hidden="1" customHeight="1" x14ac:dyDescent="0.2">
      <c r="A36" s="53" t="s">
        <v>258</v>
      </c>
      <c r="B36" s="47" t="s">
        <v>93</v>
      </c>
      <c r="C36" s="47" t="s">
        <v>95</v>
      </c>
      <c r="D36" s="48" t="s">
        <v>109</v>
      </c>
      <c r="E36" s="48" t="s">
        <v>113</v>
      </c>
      <c r="F36" s="48" t="s">
        <v>257</v>
      </c>
      <c r="G36" s="49">
        <v>0</v>
      </c>
    </row>
    <row r="37" spans="1:7" ht="15.75" x14ac:dyDescent="0.25">
      <c r="A37" s="51" t="s">
        <v>106</v>
      </c>
      <c r="B37" s="47" t="s">
        <v>93</v>
      </c>
      <c r="C37" s="47" t="s">
        <v>95</v>
      </c>
      <c r="D37" s="48" t="s">
        <v>109</v>
      </c>
      <c r="E37" s="48" t="s">
        <v>113</v>
      </c>
      <c r="F37" s="48" t="s">
        <v>107</v>
      </c>
      <c r="G37" s="49">
        <v>428000</v>
      </c>
    </row>
    <row r="38" spans="1:7" ht="52.5" customHeight="1" x14ac:dyDescent="0.2">
      <c r="A38" s="54" t="s">
        <v>116</v>
      </c>
      <c r="B38" s="55" t="s">
        <v>93</v>
      </c>
      <c r="C38" s="55" t="s">
        <v>95</v>
      </c>
      <c r="D38" s="56" t="s">
        <v>109</v>
      </c>
      <c r="E38" s="56" t="s">
        <v>117</v>
      </c>
      <c r="F38" s="56"/>
      <c r="G38" s="57">
        <v>1000</v>
      </c>
    </row>
    <row r="39" spans="1:7" ht="32.25" customHeight="1" x14ac:dyDescent="0.2">
      <c r="A39" s="54" t="s">
        <v>114</v>
      </c>
      <c r="B39" s="55" t="s">
        <v>93</v>
      </c>
      <c r="C39" s="55" t="s">
        <v>95</v>
      </c>
      <c r="D39" s="56" t="s">
        <v>109</v>
      </c>
      <c r="E39" s="56" t="s">
        <v>117</v>
      </c>
      <c r="F39" s="56" t="s">
        <v>115</v>
      </c>
      <c r="G39" s="57">
        <v>1000</v>
      </c>
    </row>
    <row r="40" spans="1:7" ht="47.25" customHeight="1" x14ac:dyDescent="0.2">
      <c r="A40" s="54" t="s">
        <v>311</v>
      </c>
      <c r="B40" s="55" t="s">
        <v>93</v>
      </c>
      <c r="C40" s="55" t="s">
        <v>95</v>
      </c>
      <c r="D40" s="56" t="s">
        <v>109</v>
      </c>
      <c r="E40" s="56" t="s">
        <v>312</v>
      </c>
      <c r="F40" s="56"/>
      <c r="G40" s="57">
        <f>G41</f>
        <v>3320.46</v>
      </c>
    </row>
    <row r="41" spans="1:7" ht="51" customHeight="1" x14ac:dyDescent="0.2">
      <c r="A41" s="54" t="s">
        <v>114</v>
      </c>
      <c r="B41" s="55" t="s">
        <v>93</v>
      </c>
      <c r="C41" s="55" t="s">
        <v>95</v>
      </c>
      <c r="D41" s="56" t="s">
        <v>109</v>
      </c>
      <c r="E41" s="56" t="s">
        <v>312</v>
      </c>
      <c r="F41" s="56" t="s">
        <v>115</v>
      </c>
      <c r="G41" s="57">
        <v>3320.46</v>
      </c>
    </row>
    <row r="42" spans="1:7" ht="47.25" x14ac:dyDescent="0.2">
      <c r="A42" s="54" t="s">
        <v>311</v>
      </c>
      <c r="B42" s="55" t="s">
        <v>93</v>
      </c>
      <c r="C42" s="55" t="s">
        <v>95</v>
      </c>
      <c r="D42" s="56" t="s">
        <v>109</v>
      </c>
      <c r="E42" s="56" t="s">
        <v>313</v>
      </c>
      <c r="F42" s="56"/>
      <c r="G42" s="57">
        <f>G43</f>
        <v>33.54</v>
      </c>
    </row>
    <row r="43" spans="1:7" ht="31.5" x14ac:dyDescent="0.2">
      <c r="A43" s="54" t="s">
        <v>114</v>
      </c>
      <c r="B43" s="55" t="s">
        <v>93</v>
      </c>
      <c r="C43" s="55" t="s">
        <v>95</v>
      </c>
      <c r="D43" s="56" t="s">
        <v>109</v>
      </c>
      <c r="E43" s="56" t="s">
        <v>313</v>
      </c>
      <c r="F43" s="56" t="s">
        <v>115</v>
      </c>
      <c r="G43" s="57">
        <v>33.54</v>
      </c>
    </row>
    <row r="44" spans="1:7" ht="15.75" x14ac:dyDescent="0.2">
      <c r="A44" s="239" t="s">
        <v>296</v>
      </c>
      <c r="B44" s="66" t="s">
        <v>93</v>
      </c>
      <c r="C44" s="66" t="s">
        <v>95</v>
      </c>
      <c r="D44" s="67" t="s">
        <v>297</v>
      </c>
      <c r="E44" s="67" t="s">
        <v>298</v>
      </c>
      <c r="F44" s="67"/>
      <c r="G44" s="82">
        <f>G45</f>
        <v>266912.25</v>
      </c>
    </row>
    <row r="45" spans="1:7" ht="31.5" x14ac:dyDescent="0.2">
      <c r="A45" s="54" t="s">
        <v>114</v>
      </c>
      <c r="B45" s="55" t="s">
        <v>93</v>
      </c>
      <c r="C45" s="55" t="s">
        <v>95</v>
      </c>
      <c r="D45" s="56" t="s">
        <v>297</v>
      </c>
      <c r="E45" s="56" t="s">
        <v>298</v>
      </c>
      <c r="F45" s="56" t="s">
        <v>115</v>
      </c>
      <c r="G45" s="57">
        <v>266912.25</v>
      </c>
    </row>
    <row r="46" spans="1:7" ht="15.75" x14ac:dyDescent="0.2">
      <c r="A46" s="58" t="s">
        <v>118</v>
      </c>
      <c r="B46" s="42" t="s">
        <v>93</v>
      </c>
      <c r="C46" s="59" t="s">
        <v>95</v>
      </c>
      <c r="D46" s="43" t="s">
        <v>119</v>
      </c>
      <c r="E46" s="43"/>
      <c r="F46" s="43"/>
      <c r="G46" s="45">
        <f>G47</f>
        <v>10000</v>
      </c>
    </row>
    <row r="47" spans="1:7" ht="47.25" x14ac:dyDescent="0.2">
      <c r="A47" s="60" t="s">
        <v>98</v>
      </c>
      <c r="B47" s="47" t="s">
        <v>93</v>
      </c>
      <c r="C47" s="61" t="s">
        <v>95</v>
      </c>
      <c r="D47" s="48" t="s">
        <v>119</v>
      </c>
      <c r="E47" s="48" t="s">
        <v>99</v>
      </c>
      <c r="F47" s="48"/>
      <c r="G47" s="49">
        <f>G48</f>
        <v>10000</v>
      </c>
    </row>
    <row r="48" spans="1:7" ht="15.75" x14ac:dyDescent="0.25">
      <c r="A48" s="62" t="s">
        <v>118</v>
      </c>
      <c r="B48" s="47" t="s">
        <v>93</v>
      </c>
      <c r="C48" s="61" t="s">
        <v>95</v>
      </c>
      <c r="D48" s="48" t="s">
        <v>119</v>
      </c>
      <c r="E48" s="48" t="s">
        <v>120</v>
      </c>
      <c r="F48" s="48"/>
      <c r="G48" s="49">
        <f>G49</f>
        <v>10000</v>
      </c>
    </row>
    <row r="49" spans="1:12" ht="18.75" customHeight="1" x14ac:dyDescent="0.25">
      <c r="A49" s="62" t="s">
        <v>121</v>
      </c>
      <c r="B49" s="47" t="s">
        <v>93</v>
      </c>
      <c r="C49" s="61" t="s">
        <v>95</v>
      </c>
      <c r="D49" s="48" t="s">
        <v>119</v>
      </c>
      <c r="E49" s="48" t="s">
        <v>122</v>
      </c>
      <c r="F49" s="48"/>
      <c r="G49" s="49">
        <f>G50</f>
        <v>10000</v>
      </c>
    </row>
    <row r="50" spans="1:12" ht="15.75" x14ac:dyDescent="0.25">
      <c r="A50" s="62" t="s">
        <v>123</v>
      </c>
      <c r="B50" s="47" t="s">
        <v>93</v>
      </c>
      <c r="C50" s="61" t="s">
        <v>95</v>
      </c>
      <c r="D50" s="48" t="s">
        <v>119</v>
      </c>
      <c r="E50" s="48" t="s">
        <v>122</v>
      </c>
      <c r="F50" s="48" t="s">
        <v>124</v>
      </c>
      <c r="G50" s="49">
        <v>10000</v>
      </c>
    </row>
    <row r="51" spans="1:12" ht="15.75" x14ac:dyDescent="0.2">
      <c r="A51" s="41" t="s">
        <v>125</v>
      </c>
      <c r="B51" s="42" t="s">
        <v>93</v>
      </c>
      <c r="C51" s="42" t="s">
        <v>95</v>
      </c>
      <c r="D51" s="42" t="s">
        <v>126</v>
      </c>
      <c r="E51" s="43"/>
      <c r="F51" s="43"/>
      <c r="G51" s="45">
        <f>G52+G60</f>
        <v>10000</v>
      </c>
    </row>
    <row r="52" spans="1:12" ht="63" x14ac:dyDescent="0.2">
      <c r="A52" s="52" t="s">
        <v>127</v>
      </c>
      <c r="B52" s="47" t="s">
        <v>93</v>
      </c>
      <c r="C52" s="47" t="s">
        <v>95</v>
      </c>
      <c r="D52" s="48" t="s">
        <v>126</v>
      </c>
      <c r="E52" s="48" t="s">
        <v>128</v>
      </c>
      <c r="F52" s="48"/>
      <c r="G52" s="63">
        <f>G53+G56</f>
        <v>5000</v>
      </c>
    </row>
    <row r="53" spans="1:12" ht="15.75" x14ac:dyDescent="0.2">
      <c r="A53" s="41" t="s">
        <v>129</v>
      </c>
      <c r="B53" s="47" t="s">
        <v>93</v>
      </c>
      <c r="C53" s="47" t="s">
        <v>95</v>
      </c>
      <c r="D53" s="48" t="s">
        <v>126</v>
      </c>
      <c r="E53" s="48" t="s">
        <v>130</v>
      </c>
      <c r="F53" s="48"/>
      <c r="G53" s="63">
        <f>G54</f>
        <v>3000</v>
      </c>
    </row>
    <row r="54" spans="1:12" ht="15.75" x14ac:dyDescent="0.2">
      <c r="A54" s="50" t="s">
        <v>131</v>
      </c>
      <c r="B54" s="47" t="s">
        <v>93</v>
      </c>
      <c r="C54" s="47" t="s">
        <v>95</v>
      </c>
      <c r="D54" s="48" t="s">
        <v>126</v>
      </c>
      <c r="E54" s="48" t="s">
        <v>132</v>
      </c>
      <c r="F54" s="48"/>
      <c r="G54" s="63">
        <f>G55</f>
        <v>3000</v>
      </c>
    </row>
    <row r="55" spans="1:12" ht="31.5" x14ac:dyDescent="0.25">
      <c r="A55" s="46" t="s">
        <v>114</v>
      </c>
      <c r="B55" s="47" t="s">
        <v>93</v>
      </c>
      <c r="C55" s="47" t="s">
        <v>95</v>
      </c>
      <c r="D55" s="48" t="s">
        <v>126</v>
      </c>
      <c r="E55" s="48" t="s">
        <v>132</v>
      </c>
      <c r="F55" s="48" t="s">
        <v>115</v>
      </c>
      <c r="G55" s="63">
        <v>3000</v>
      </c>
      <c r="H55" s="249"/>
      <c r="I55" s="249"/>
      <c r="J55" s="249"/>
      <c r="K55" s="249"/>
      <c r="L55" s="249"/>
    </row>
    <row r="56" spans="1:12" ht="15.75" x14ac:dyDescent="0.2">
      <c r="A56" s="41" t="s">
        <v>133</v>
      </c>
      <c r="B56" s="47" t="s">
        <v>93</v>
      </c>
      <c r="C56" s="47" t="s">
        <v>95</v>
      </c>
      <c r="D56" s="48" t="s">
        <v>126</v>
      </c>
      <c r="E56" s="48" t="s">
        <v>134</v>
      </c>
      <c r="F56" s="48"/>
      <c r="G56" s="63">
        <f>G57</f>
        <v>2000</v>
      </c>
    </row>
    <row r="57" spans="1:12" ht="15.75" x14ac:dyDescent="0.2">
      <c r="A57" s="50" t="s">
        <v>135</v>
      </c>
      <c r="B57" s="47" t="s">
        <v>93</v>
      </c>
      <c r="C57" s="47" t="s">
        <v>95</v>
      </c>
      <c r="D57" s="48" t="s">
        <v>126</v>
      </c>
      <c r="E57" s="48" t="s">
        <v>136</v>
      </c>
      <c r="F57" s="48"/>
      <c r="G57" s="63">
        <f>G58</f>
        <v>2000</v>
      </c>
    </row>
    <row r="58" spans="1:12" ht="31.5" x14ac:dyDescent="0.2">
      <c r="A58" s="64" t="s">
        <v>114</v>
      </c>
      <c r="B58" s="47" t="s">
        <v>93</v>
      </c>
      <c r="C58" s="47" t="s">
        <v>95</v>
      </c>
      <c r="D58" s="48" t="s">
        <v>126</v>
      </c>
      <c r="E58" s="48" t="s">
        <v>136</v>
      </c>
      <c r="F58" s="48" t="s">
        <v>115</v>
      </c>
      <c r="G58" s="63">
        <v>2000</v>
      </c>
    </row>
    <row r="59" spans="1:12" ht="47.25" x14ac:dyDescent="0.2">
      <c r="A59" s="58" t="s">
        <v>137</v>
      </c>
      <c r="B59" s="47" t="s">
        <v>93</v>
      </c>
      <c r="C59" s="47" t="s">
        <v>95</v>
      </c>
      <c r="D59" s="48" t="s">
        <v>126</v>
      </c>
      <c r="E59" s="48" t="s">
        <v>138</v>
      </c>
      <c r="F59" s="48"/>
      <c r="G59" s="63">
        <f>G60</f>
        <v>5000</v>
      </c>
    </row>
    <row r="60" spans="1:12" ht="15.75" x14ac:dyDescent="0.2">
      <c r="A60" s="64" t="s">
        <v>139</v>
      </c>
      <c r="B60" s="47" t="s">
        <v>93</v>
      </c>
      <c r="C60" s="47" t="s">
        <v>95</v>
      </c>
      <c r="D60" s="48" t="s">
        <v>126</v>
      </c>
      <c r="E60" s="48" t="s">
        <v>140</v>
      </c>
      <c r="F60" s="48"/>
      <c r="G60" s="63">
        <f>G61</f>
        <v>5000</v>
      </c>
    </row>
    <row r="61" spans="1:12" ht="31.5" x14ac:dyDescent="0.2">
      <c r="A61" s="50" t="s">
        <v>141</v>
      </c>
      <c r="B61" s="47" t="s">
        <v>93</v>
      </c>
      <c r="C61" s="47" t="s">
        <v>95</v>
      </c>
      <c r="D61" s="48" t="s">
        <v>126</v>
      </c>
      <c r="E61" s="48" t="s">
        <v>142</v>
      </c>
      <c r="F61" s="48"/>
      <c r="G61" s="49">
        <f>G62</f>
        <v>5000</v>
      </c>
    </row>
    <row r="62" spans="1:12" ht="31.5" x14ac:dyDescent="0.2">
      <c r="A62" s="53" t="s">
        <v>114</v>
      </c>
      <c r="B62" s="47" t="s">
        <v>93</v>
      </c>
      <c r="C62" s="55" t="s">
        <v>95</v>
      </c>
      <c r="D62" s="56" t="s">
        <v>126</v>
      </c>
      <c r="E62" s="48" t="s">
        <v>142</v>
      </c>
      <c r="F62" s="48" t="s">
        <v>115</v>
      </c>
      <c r="G62" s="49">
        <v>5000</v>
      </c>
    </row>
    <row r="63" spans="1:12" ht="15.75" x14ac:dyDescent="0.2">
      <c r="A63" s="65" t="s">
        <v>143</v>
      </c>
      <c r="B63" s="42" t="s">
        <v>93</v>
      </c>
      <c r="C63" s="66" t="s">
        <v>97</v>
      </c>
      <c r="D63" s="67"/>
      <c r="E63" s="43"/>
      <c r="F63" s="43"/>
      <c r="G63" s="45">
        <f>G64</f>
        <v>253970</v>
      </c>
    </row>
    <row r="64" spans="1:12" ht="15.75" x14ac:dyDescent="0.2">
      <c r="A64" s="53" t="s">
        <v>144</v>
      </c>
      <c r="B64" s="47" t="s">
        <v>93</v>
      </c>
      <c r="C64" s="55" t="s">
        <v>97</v>
      </c>
      <c r="D64" s="56" t="s">
        <v>145</v>
      </c>
      <c r="E64" s="48"/>
      <c r="F64" s="48"/>
      <c r="G64" s="49">
        <f>G65</f>
        <v>253970</v>
      </c>
    </row>
    <row r="65" spans="1:7" ht="47.25" x14ac:dyDescent="0.2">
      <c r="A65" s="53" t="s">
        <v>146</v>
      </c>
      <c r="B65" s="47" t="s">
        <v>93</v>
      </c>
      <c r="C65" s="55" t="s">
        <v>97</v>
      </c>
      <c r="D65" s="56" t="s">
        <v>145</v>
      </c>
      <c r="E65" s="48" t="s">
        <v>99</v>
      </c>
      <c r="F65" s="48"/>
      <c r="G65" s="49">
        <f>G66</f>
        <v>253970</v>
      </c>
    </row>
    <row r="66" spans="1:7" ht="15.75" x14ac:dyDescent="0.2">
      <c r="A66" s="54" t="s">
        <v>125</v>
      </c>
      <c r="B66" s="47" t="s">
        <v>93</v>
      </c>
      <c r="C66" s="55" t="s">
        <v>97</v>
      </c>
      <c r="D66" s="56" t="s">
        <v>145</v>
      </c>
      <c r="E66" s="48" t="s">
        <v>147</v>
      </c>
      <c r="F66" s="48"/>
      <c r="G66" s="49">
        <f>G68+G69</f>
        <v>253970</v>
      </c>
    </row>
    <row r="67" spans="1:7" ht="34.5" customHeight="1" x14ac:dyDescent="0.2">
      <c r="A67" s="53" t="s">
        <v>148</v>
      </c>
      <c r="B67" s="47" t="s">
        <v>93</v>
      </c>
      <c r="C67" s="55" t="s">
        <v>97</v>
      </c>
      <c r="D67" s="56" t="s">
        <v>145</v>
      </c>
      <c r="E67" s="48" t="s">
        <v>149</v>
      </c>
      <c r="F67" s="48"/>
      <c r="G67" s="49">
        <f>G68+G69</f>
        <v>253970</v>
      </c>
    </row>
    <row r="68" spans="1:7" ht="36" customHeight="1" x14ac:dyDescent="0.2">
      <c r="A68" s="53" t="s">
        <v>104</v>
      </c>
      <c r="B68" s="47" t="s">
        <v>93</v>
      </c>
      <c r="C68" s="55" t="s">
        <v>97</v>
      </c>
      <c r="D68" s="56" t="s">
        <v>145</v>
      </c>
      <c r="E68" s="48" t="s">
        <v>149</v>
      </c>
      <c r="F68" s="48" t="s">
        <v>105</v>
      </c>
      <c r="G68" s="49">
        <v>250485</v>
      </c>
    </row>
    <row r="69" spans="1:7" ht="31.5" x14ac:dyDescent="0.2">
      <c r="A69" s="53" t="s">
        <v>114</v>
      </c>
      <c r="B69" s="47" t="s">
        <v>93</v>
      </c>
      <c r="C69" s="55" t="s">
        <v>97</v>
      </c>
      <c r="D69" s="56" t="s">
        <v>145</v>
      </c>
      <c r="E69" s="48" t="s">
        <v>149</v>
      </c>
      <c r="F69" s="48" t="s">
        <v>115</v>
      </c>
      <c r="G69" s="49">
        <v>3485</v>
      </c>
    </row>
    <row r="70" spans="1:7" ht="30.75" customHeight="1" x14ac:dyDescent="0.2">
      <c r="A70" s="68" t="s">
        <v>150</v>
      </c>
      <c r="B70" s="42" t="s">
        <v>93</v>
      </c>
      <c r="C70" s="43" t="s">
        <v>145</v>
      </c>
      <c r="D70" s="43"/>
      <c r="E70" s="43"/>
      <c r="F70" s="43"/>
      <c r="G70" s="44">
        <f>G71</f>
        <v>3146392</v>
      </c>
    </row>
    <row r="71" spans="1:7" ht="36.75" customHeight="1" x14ac:dyDescent="0.2">
      <c r="A71" s="68" t="s">
        <v>151</v>
      </c>
      <c r="B71" s="42" t="s">
        <v>93</v>
      </c>
      <c r="C71" s="42" t="s">
        <v>145</v>
      </c>
      <c r="D71" s="42" t="s">
        <v>152</v>
      </c>
      <c r="E71" s="42"/>
      <c r="F71" s="42"/>
      <c r="G71" s="45">
        <f>G72</f>
        <v>3146392</v>
      </c>
    </row>
    <row r="72" spans="1:7" ht="30.75" customHeight="1" x14ac:dyDescent="0.2">
      <c r="A72" s="41" t="s">
        <v>153</v>
      </c>
      <c r="B72" s="42" t="s">
        <v>93</v>
      </c>
      <c r="C72" s="43" t="s">
        <v>145</v>
      </c>
      <c r="D72" s="43" t="s">
        <v>152</v>
      </c>
      <c r="E72" s="43" t="s">
        <v>154</v>
      </c>
      <c r="F72" s="43"/>
      <c r="G72" s="45">
        <f>G73+G78</f>
        <v>3146392</v>
      </c>
    </row>
    <row r="73" spans="1:7" ht="33.75" customHeight="1" x14ac:dyDescent="0.2">
      <c r="A73" s="50" t="s">
        <v>155</v>
      </c>
      <c r="B73" s="47" t="s">
        <v>93</v>
      </c>
      <c r="C73" s="48" t="s">
        <v>145</v>
      </c>
      <c r="D73" s="48" t="s">
        <v>152</v>
      </c>
      <c r="E73" s="48" t="s">
        <v>156</v>
      </c>
      <c r="F73" s="48"/>
      <c r="G73" s="49">
        <f>G74+G76</f>
        <v>52000</v>
      </c>
    </row>
    <row r="74" spans="1:7" ht="47.25" x14ac:dyDescent="0.2">
      <c r="A74" s="50" t="s">
        <v>157</v>
      </c>
      <c r="B74" s="47" t="s">
        <v>93</v>
      </c>
      <c r="C74" s="48" t="s">
        <v>145</v>
      </c>
      <c r="D74" s="48" t="s">
        <v>152</v>
      </c>
      <c r="E74" s="48" t="s">
        <v>158</v>
      </c>
      <c r="F74" s="48"/>
      <c r="G74" s="49">
        <f>G75</f>
        <v>30000</v>
      </c>
    </row>
    <row r="75" spans="1:7" ht="34.5" customHeight="1" x14ac:dyDescent="0.2">
      <c r="A75" s="53" t="s">
        <v>114</v>
      </c>
      <c r="B75" s="47" t="s">
        <v>93</v>
      </c>
      <c r="C75" s="48" t="s">
        <v>145</v>
      </c>
      <c r="D75" s="48" t="s">
        <v>152</v>
      </c>
      <c r="E75" s="48" t="s">
        <v>158</v>
      </c>
      <c r="F75" s="48" t="s">
        <v>115</v>
      </c>
      <c r="G75" s="49">
        <v>30000</v>
      </c>
    </row>
    <row r="76" spans="1:7" ht="37.5" customHeight="1" x14ac:dyDescent="0.2">
      <c r="A76" s="53" t="s">
        <v>273</v>
      </c>
      <c r="B76" s="47" t="s">
        <v>93</v>
      </c>
      <c r="C76" s="48" t="s">
        <v>145</v>
      </c>
      <c r="D76" s="48" t="s">
        <v>152</v>
      </c>
      <c r="E76" s="48" t="s">
        <v>274</v>
      </c>
      <c r="F76" s="48"/>
      <c r="G76" s="49">
        <f>G77</f>
        <v>22000</v>
      </c>
    </row>
    <row r="77" spans="1:7" ht="30" customHeight="1" x14ac:dyDescent="0.2">
      <c r="A77" s="53" t="s">
        <v>114</v>
      </c>
      <c r="B77" s="47" t="s">
        <v>93</v>
      </c>
      <c r="C77" s="48" t="s">
        <v>145</v>
      </c>
      <c r="D77" s="48" t="s">
        <v>152</v>
      </c>
      <c r="E77" s="48" t="s">
        <v>274</v>
      </c>
      <c r="F77" s="48" t="s">
        <v>115</v>
      </c>
      <c r="G77" s="49">
        <v>22000</v>
      </c>
    </row>
    <row r="78" spans="1:7" ht="33.75" customHeight="1" x14ac:dyDescent="0.25">
      <c r="A78" s="50" t="s">
        <v>159</v>
      </c>
      <c r="B78" s="47" t="s">
        <v>93</v>
      </c>
      <c r="C78" s="48" t="s">
        <v>145</v>
      </c>
      <c r="D78" s="48" t="s">
        <v>152</v>
      </c>
      <c r="E78" s="48" t="s">
        <v>160</v>
      </c>
      <c r="F78" s="69"/>
      <c r="G78" s="70">
        <f>G79+G82+G86+G88+G90+G84</f>
        <v>3094392</v>
      </c>
    </row>
    <row r="79" spans="1:7" ht="31.5" x14ac:dyDescent="0.25">
      <c r="A79" s="50" t="s">
        <v>161</v>
      </c>
      <c r="B79" s="47" t="s">
        <v>93</v>
      </c>
      <c r="C79" s="48" t="s">
        <v>145</v>
      </c>
      <c r="D79" s="48" t="s">
        <v>152</v>
      </c>
      <c r="E79" s="48" t="s">
        <v>162</v>
      </c>
      <c r="F79" s="69"/>
      <c r="G79" s="70">
        <f>G80+G81</f>
        <v>2713856</v>
      </c>
    </row>
    <row r="80" spans="1:7" ht="31.5" x14ac:dyDescent="0.2">
      <c r="A80" s="46" t="s">
        <v>163</v>
      </c>
      <c r="B80" s="47" t="s">
        <v>93</v>
      </c>
      <c r="C80" s="48" t="s">
        <v>145</v>
      </c>
      <c r="D80" s="48" t="s">
        <v>152</v>
      </c>
      <c r="E80" s="48" t="s">
        <v>162</v>
      </c>
      <c r="F80" s="71" t="s">
        <v>105</v>
      </c>
      <c r="G80" s="70">
        <v>2437856</v>
      </c>
    </row>
    <row r="81" spans="1:7" ht="31.5" x14ac:dyDescent="0.2">
      <c r="A81" s="53" t="s">
        <v>114</v>
      </c>
      <c r="B81" s="47" t="s">
        <v>93</v>
      </c>
      <c r="C81" s="48" t="s">
        <v>145</v>
      </c>
      <c r="D81" s="48" t="s">
        <v>152</v>
      </c>
      <c r="E81" s="48" t="s">
        <v>162</v>
      </c>
      <c r="F81" s="71" t="s">
        <v>115</v>
      </c>
      <c r="G81" s="70">
        <v>276000</v>
      </c>
    </row>
    <row r="82" spans="1:7" ht="31.5" x14ac:dyDescent="0.25">
      <c r="A82" s="51" t="s">
        <v>164</v>
      </c>
      <c r="B82" s="47" t="s">
        <v>93</v>
      </c>
      <c r="C82" s="48" t="s">
        <v>145</v>
      </c>
      <c r="D82" s="48" t="s">
        <v>152</v>
      </c>
      <c r="E82" s="48" t="s">
        <v>165</v>
      </c>
      <c r="F82" s="71"/>
      <c r="G82" s="70">
        <f>G83</f>
        <v>155270</v>
      </c>
    </row>
    <row r="83" spans="1:7" ht="31.5" x14ac:dyDescent="0.2">
      <c r="A83" s="53" t="s">
        <v>114</v>
      </c>
      <c r="B83" s="47" t="s">
        <v>93</v>
      </c>
      <c r="C83" s="48" t="s">
        <v>145</v>
      </c>
      <c r="D83" s="48" t="s">
        <v>152</v>
      </c>
      <c r="E83" s="48" t="s">
        <v>165</v>
      </c>
      <c r="F83" s="71" t="s">
        <v>105</v>
      </c>
      <c r="G83" s="70">
        <v>155270</v>
      </c>
    </row>
    <row r="84" spans="1:7" ht="31.5" x14ac:dyDescent="0.25">
      <c r="A84" s="51" t="s">
        <v>164</v>
      </c>
      <c r="B84" s="47" t="s">
        <v>93</v>
      </c>
      <c r="C84" s="48" t="s">
        <v>145</v>
      </c>
      <c r="D84" s="48" t="s">
        <v>152</v>
      </c>
      <c r="E84" s="48" t="s">
        <v>165</v>
      </c>
      <c r="F84" s="71"/>
      <c r="G84" s="70">
        <f>G85</f>
        <v>160266</v>
      </c>
    </row>
    <row r="85" spans="1:7" ht="31.5" x14ac:dyDescent="0.2">
      <c r="A85" s="53" t="s">
        <v>114</v>
      </c>
      <c r="B85" s="47" t="s">
        <v>93</v>
      </c>
      <c r="C85" s="48" t="s">
        <v>145</v>
      </c>
      <c r="D85" s="48" t="s">
        <v>152</v>
      </c>
      <c r="E85" s="48" t="s">
        <v>165</v>
      </c>
      <c r="F85" s="71" t="s">
        <v>115</v>
      </c>
      <c r="G85" s="70">
        <v>160266</v>
      </c>
    </row>
    <row r="86" spans="1:7" ht="31.5" x14ac:dyDescent="0.25">
      <c r="A86" s="72" t="s">
        <v>166</v>
      </c>
      <c r="B86" s="47" t="s">
        <v>93</v>
      </c>
      <c r="C86" s="48" t="s">
        <v>145</v>
      </c>
      <c r="D86" s="48" t="s">
        <v>152</v>
      </c>
      <c r="E86" s="56" t="s">
        <v>167</v>
      </c>
      <c r="F86" s="71"/>
      <c r="G86" s="70">
        <f>G87</f>
        <v>4000</v>
      </c>
    </row>
    <row r="87" spans="1:7" ht="31.5" x14ac:dyDescent="0.2">
      <c r="A87" s="53" t="s">
        <v>255</v>
      </c>
      <c r="B87" s="47" t="s">
        <v>93</v>
      </c>
      <c r="C87" s="48" t="s">
        <v>145</v>
      </c>
      <c r="D87" s="48" t="s">
        <v>152</v>
      </c>
      <c r="E87" s="56" t="s">
        <v>167</v>
      </c>
      <c r="F87" s="71" t="s">
        <v>115</v>
      </c>
      <c r="G87" s="70">
        <v>4000</v>
      </c>
    </row>
    <row r="88" spans="1:7" ht="15.75" x14ac:dyDescent="0.25">
      <c r="A88" s="51" t="s">
        <v>168</v>
      </c>
      <c r="B88" s="47" t="s">
        <v>93</v>
      </c>
      <c r="C88" s="48" t="s">
        <v>145</v>
      </c>
      <c r="D88" s="48" t="s">
        <v>152</v>
      </c>
      <c r="E88" s="48" t="s">
        <v>169</v>
      </c>
      <c r="F88" s="71"/>
      <c r="G88" s="70">
        <f>G89</f>
        <v>60000</v>
      </c>
    </row>
    <row r="89" spans="1:7" ht="31.5" x14ac:dyDescent="0.2">
      <c r="A89" s="53" t="s">
        <v>114</v>
      </c>
      <c r="B89" s="47" t="s">
        <v>93</v>
      </c>
      <c r="C89" s="48" t="s">
        <v>145</v>
      </c>
      <c r="D89" s="48" t="s">
        <v>152</v>
      </c>
      <c r="E89" s="48" t="s">
        <v>169</v>
      </c>
      <c r="F89" s="71" t="s">
        <v>115</v>
      </c>
      <c r="G89" s="70">
        <v>60000</v>
      </c>
    </row>
    <row r="90" spans="1:7" ht="31.5" x14ac:dyDescent="0.25">
      <c r="A90" s="72" t="s">
        <v>170</v>
      </c>
      <c r="B90" s="47" t="s">
        <v>93</v>
      </c>
      <c r="C90" s="48" t="s">
        <v>145</v>
      </c>
      <c r="D90" s="48" t="s">
        <v>152</v>
      </c>
      <c r="E90" s="56" t="s">
        <v>171</v>
      </c>
      <c r="F90" s="71"/>
      <c r="G90" s="70">
        <v>1000</v>
      </c>
    </row>
    <row r="91" spans="1:7" ht="31.5" x14ac:dyDescent="0.2">
      <c r="A91" s="53" t="s">
        <v>255</v>
      </c>
      <c r="B91" s="47" t="s">
        <v>93</v>
      </c>
      <c r="C91" s="48" t="s">
        <v>145</v>
      </c>
      <c r="D91" s="48" t="s">
        <v>152</v>
      </c>
      <c r="E91" s="56" t="s">
        <v>171</v>
      </c>
      <c r="F91" s="71" t="s">
        <v>115</v>
      </c>
      <c r="G91" s="70">
        <v>1000</v>
      </c>
    </row>
    <row r="92" spans="1:7" ht="15.75" x14ac:dyDescent="0.2">
      <c r="A92" s="68" t="s">
        <v>172</v>
      </c>
      <c r="B92" s="66" t="s">
        <v>93</v>
      </c>
      <c r="C92" s="67" t="s">
        <v>109</v>
      </c>
      <c r="D92" s="67"/>
      <c r="E92" s="67"/>
      <c r="F92" s="67"/>
      <c r="G92" s="73">
        <f>G93+G100</f>
        <v>3544607.5700000003</v>
      </c>
    </row>
    <row r="93" spans="1:7" ht="15.75" x14ac:dyDescent="0.2">
      <c r="A93" s="68" t="s">
        <v>309</v>
      </c>
      <c r="B93" s="66" t="s">
        <v>93</v>
      </c>
      <c r="C93" s="67" t="s">
        <v>109</v>
      </c>
      <c r="D93" s="67" t="s">
        <v>305</v>
      </c>
      <c r="E93" s="67"/>
      <c r="F93" s="67"/>
      <c r="G93" s="73">
        <f>G94</f>
        <v>902163.17999999993</v>
      </c>
    </row>
    <row r="94" spans="1:7" ht="63" x14ac:dyDescent="0.2">
      <c r="A94" s="68" t="s">
        <v>306</v>
      </c>
      <c r="B94" s="66" t="s">
        <v>93</v>
      </c>
      <c r="C94" s="67" t="s">
        <v>109</v>
      </c>
      <c r="D94" s="67" t="s">
        <v>305</v>
      </c>
      <c r="E94" s="67" t="s">
        <v>318</v>
      </c>
      <c r="F94" s="67"/>
      <c r="G94" s="73">
        <f>G95</f>
        <v>902163.17999999993</v>
      </c>
    </row>
    <row r="95" spans="1:7" ht="47.25" x14ac:dyDescent="0.2">
      <c r="A95" s="68" t="s">
        <v>307</v>
      </c>
      <c r="B95" s="66" t="s">
        <v>93</v>
      </c>
      <c r="C95" s="67" t="s">
        <v>109</v>
      </c>
      <c r="D95" s="67" t="s">
        <v>305</v>
      </c>
      <c r="E95" s="67" t="s">
        <v>317</v>
      </c>
      <c r="F95" s="67"/>
      <c r="G95" s="73">
        <f>G96+G98</f>
        <v>902163.17999999993</v>
      </c>
    </row>
    <row r="96" spans="1:7" ht="63" x14ac:dyDescent="0.2">
      <c r="A96" s="74" t="s">
        <v>308</v>
      </c>
      <c r="B96" s="55" t="s">
        <v>93</v>
      </c>
      <c r="C96" s="56" t="s">
        <v>109</v>
      </c>
      <c r="D96" s="56" t="s">
        <v>305</v>
      </c>
      <c r="E96" s="56" t="s">
        <v>316</v>
      </c>
      <c r="F96" s="56"/>
      <c r="G96" s="242">
        <f>G97</f>
        <v>72528.179999999993</v>
      </c>
    </row>
    <row r="97" spans="1:9" ht="31.5" x14ac:dyDescent="0.2">
      <c r="A97" s="53" t="s">
        <v>255</v>
      </c>
      <c r="B97" s="55" t="s">
        <v>93</v>
      </c>
      <c r="C97" s="56" t="s">
        <v>109</v>
      </c>
      <c r="D97" s="56" t="s">
        <v>305</v>
      </c>
      <c r="E97" s="56" t="s">
        <v>316</v>
      </c>
      <c r="F97" s="56" t="s">
        <v>115</v>
      </c>
      <c r="G97" s="242">
        <v>72528.179999999993</v>
      </c>
    </row>
    <row r="98" spans="1:9" ht="63" x14ac:dyDescent="0.2">
      <c r="A98" s="74" t="s">
        <v>308</v>
      </c>
      <c r="B98" s="55" t="s">
        <v>93</v>
      </c>
      <c r="C98" s="56" t="s">
        <v>109</v>
      </c>
      <c r="D98" s="56" t="s">
        <v>305</v>
      </c>
      <c r="E98" s="56" t="s">
        <v>338</v>
      </c>
      <c r="F98" s="56"/>
      <c r="G98" s="242">
        <f>G99</f>
        <v>829635</v>
      </c>
    </row>
    <row r="99" spans="1:9" ht="42" customHeight="1" x14ac:dyDescent="0.2">
      <c r="A99" s="53" t="s">
        <v>255</v>
      </c>
      <c r="B99" s="55" t="s">
        <v>93</v>
      </c>
      <c r="C99" s="56" t="s">
        <v>109</v>
      </c>
      <c r="D99" s="56" t="s">
        <v>305</v>
      </c>
      <c r="E99" s="56" t="s">
        <v>338</v>
      </c>
      <c r="F99" s="56" t="s">
        <v>115</v>
      </c>
      <c r="G99" s="242">
        <v>829635</v>
      </c>
    </row>
    <row r="100" spans="1:9" ht="18" customHeight="1" x14ac:dyDescent="0.2">
      <c r="A100" s="68" t="s">
        <v>173</v>
      </c>
      <c r="B100" s="66" t="s">
        <v>93</v>
      </c>
      <c r="C100" s="67" t="s">
        <v>109</v>
      </c>
      <c r="D100" s="67" t="s">
        <v>174</v>
      </c>
      <c r="E100" s="67"/>
      <c r="F100" s="67"/>
      <c r="G100" s="73">
        <f>G106+G102</f>
        <v>2642444.39</v>
      </c>
      <c r="I100" s="80"/>
    </row>
    <row r="101" spans="1:9" ht="47.25" customHeight="1" x14ac:dyDescent="0.2">
      <c r="A101" s="41" t="s">
        <v>177</v>
      </c>
      <c r="B101" s="47" t="s">
        <v>93</v>
      </c>
      <c r="C101" s="48" t="s">
        <v>109</v>
      </c>
      <c r="D101" s="48" t="s">
        <v>174</v>
      </c>
      <c r="E101" s="48" t="s">
        <v>178</v>
      </c>
      <c r="F101" s="48"/>
      <c r="G101" s="49">
        <f>G102</f>
        <v>338828.39</v>
      </c>
    </row>
    <row r="102" spans="1:9" ht="54.75" customHeight="1" x14ac:dyDescent="0.25">
      <c r="A102" s="51" t="s">
        <v>179</v>
      </c>
      <c r="B102" s="47" t="s">
        <v>93</v>
      </c>
      <c r="C102" s="48" t="s">
        <v>109</v>
      </c>
      <c r="D102" s="48" t="s">
        <v>174</v>
      </c>
      <c r="E102" s="48" t="s">
        <v>180</v>
      </c>
      <c r="F102" s="48"/>
      <c r="G102" s="49">
        <f>G103</f>
        <v>338828.39</v>
      </c>
    </row>
    <row r="103" spans="1:9" ht="72.75" customHeight="1" x14ac:dyDescent="0.2">
      <c r="A103" s="74" t="s">
        <v>181</v>
      </c>
      <c r="B103" s="55" t="s">
        <v>93</v>
      </c>
      <c r="C103" s="56" t="s">
        <v>109</v>
      </c>
      <c r="D103" s="56" t="s">
        <v>174</v>
      </c>
      <c r="E103" s="55" t="s">
        <v>280</v>
      </c>
      <c r="F103" s="56"/>
      <c r="G103" s="57">
        <f>G104</f>
        <v>338828.39</v>
      </c>
    </row>
    <row r="104" spans="1:9" ht="31.5" x14ac:dyDescent="0.2">
      <c r="A104" s="53" t="s">
        <v>255</v>
      </c>
      <c r="B104" s="55" t="s">
        <v>93</v>
      </c>
      <c r="C104" s="56" t="s">
        <v>109</v>
      </c>
      <c r="D104" s="56" t="s">
        <v>174</v>
      </c>
      <c r="E104" s="55" t="s">
        <v>280</v>
      </c>
      <c r="F104" s="56" t="s">
        <v>115</v>
      </c>
      <c r="G104" s="57">
        <v>338828.39</v>
      </c>
    </row>
    <row r="105" spans="1:9" ht="47.25" x14ac:dyDescent="0.2">
      <c r="A105" s="50" t="s">
        <v>98</v>
      </c>
      <c r="B105" s="47" t="s">
        <v>93</v>
      </c>
      <c r="C105" s="48" t="s">
        <v>109</v>
      </c>
      <c r="D105" s="48" t="s">
        <v>174</v>
      </c>
      <c r="E105" s="48" t="s">
        <v>99</v>
      </c>
      <c r="F105" s="47"/>
      <c r="G105" s="49">
        <f>G106</f>
        <v>2303616</v>
      </c>
    </row>
    <row r="106" spans="1:9" ht="15.75" x14ac:dyDescent="0.2">
      <c r="A106" s="50" t="s">
        <v>125</v>
      </c>
      <c r="B106" s="47" t="s">
        <v>93</v>
      </c>
      <c r="C106" s="48" t="s">
        <v>109</v>
      </c>
      <c r="D106" s="48" t="s">
        <v>174</v>
      </c>
      <c r="E106" s="48" t="s">
        <v>147</v>
      </c>
      <c r="F106" s="47"/>
      <c r="G106" s="49">
        <f>G107</f>
        <v>2303616</v>
      </c>
    </row>
    <row r="107" spans="1:9" ht="47.25" x14ac:dyDescent="0.25">
      <c r="A107" s="51" t="s">
        <v>175</v>
      </c>
      <c r="B107" s="47" t="s">
        <v>93</v>
      </c>
      <c r="C107" s="48" t="s">
        <v>109</v>
      </c>
      <c r="D107" s="48" t="s">
        <v>174</v>
      </c>
      <c r="E107" s="47" t="s">
        <v>176</v>
      </c>
      <c r="F107" s="48"/>
      <c r="G107" s="49">
        <f>G108</f>
        <v>2303616</v>
      </c>
    </row>
    <row r="108" spans="1:9" ht="31.5" x14ac:dyDescent="0.2">
      <c r="A108" s="50" t="s">
        <v>104</v>
      </c>
      <c r="B108" s="47" t="s">
        <v>93</v>
      </c>
      <c r="C108" s="48" t="s">
        <v>109</v>
      </c>
      <c r="D108" s="48" t="s">
        <v>174</v>
      </c>
      <c r="E108" s="47" t="s">
        <v>176</v>
      </c>
      <c r="F108" s="48" t="s">
        <v>105</v>
      </c>
      <c r="G108" s="49">
        <v>2303616</v>
      </c>
      <c r="H108" s="83"/>
    </row>
    <row r="109" spans="1:9" ht="15.75" x14ac:dyDescent="0.2">
      <c r="A109" s="41" t="s">
        <v>182</v>
      </c>
      <c r="B109" s="42" t="s">
        <v>93</v>
      </c>
      <c r="C109" s="43" t="s">
        <v>183</v>
      </c>
      <c r="D109" s="43"/>
      <c r="E109" s="43"/>
      <c r="F109" s="43"/>
      <c r="G109" s="75">
        <f>G110</f>
        <v>4480741.2300000004</v>
      </c>
      <c r="H109" s="83"/>
    </row>
    <row r="110" spans="1:9" ht="15.75" x14ac:dyDescent="0.2">
      <c r="A110" s="41" t="s">
        <v>184</v>
      </c>
      <c r="B110" s="42" t="s">
        <v>93</v>
      </c>
      <c r="C110" s="43" t="s">
        <v>183</v>
      </c>
      <c r="D110" s="43" t="s">
        <v>145</v>
      </c>
      <c r="E110" s="43"/>
      <c r="F110" s="43"/>
      <c r="G110" s="44">
        <f>G111+G119</f>
        <v>4480741.2300000004</v>
      </c>
    </row>
    <row r="111" spans="1:9" ht="15.75" x14ac:dyDescent="0.2">
      <c r="A111" s="41" t="s">
        <v>185</v>
      </c>
      <c r="B111" s="42" t="s">
        <v>93</v>
      </c>
      <c r="C111" s="42" t="s">
        <v>183</v>
      </c>
      <c r="D111" s="43" t="s">
        <v>145</v>
      </c>
      <c r="E111" s="43" t="s">
        <v>186</v>
      </c>
      <c r="F111" s="43"/>
      <c r="G111" s="76">
        <f>G112</f>
        <v>4106671.23</v>
      </c>
    </row>
    <row r="112" spans="1:9" ht="31.5" x14ac:dyDescent="0.2">
      <c r="A112" s="50" t="s">
        <v>187</v>
      </c>
      <c r="B112" s="47" t="s">
        <v>93</v>
      </c>
      <c r="C112" s="47" t="s">
        <v>183</v>
      </c>
      <c r="D112" s="48" t="s">
        <v>145</v>
      </c>
      <c r="E112" s="48" t="s">
        <v>188</v>
      </c>
      <c r="F112" s="48"/>
      <c r="G112" s="77">
        <f>G113+G115+G117</f>
        <v>4106671.23</v>
      </c>
    </row>
    <row r="113" spans="1:7" ht="31.5" x14ac:dyDescent="0.2">
      <c r="A113" s="78" t="s">
        <v>189</v>
      </c>
      <c r="B113" s="47" t="s">
        <v>93</v>
      </c>
      <c r="C113" s="47" t="s">
        <v>183</v>
      </c>
      <c r="D113" s="48" t="s">
        <v>145</v>
      </c>
      <c r="E113" s="48" t="s">
        <v>190</v>
      </c>
      <c r="F113" s="48"/>
      <c r="G113" s="57">
        <f>G114</f>
        <v>150000</v>
      </c>
    </row>
    <row r="114" spans="1:7" ht="31.5" x14ac:dyDescent="0.2">
      <c r="A114" s="53" t="s">
        <v>114</v>
      </c>
      <c r="B114" s="47" t="s">
        <v>93</v>
      </c>
      <c r="C114" s="47" t="s">
        <v>183</v>
      </c>
      <c r="D114" s="48" t="s">
        <v>145</v>
      </c>
      <c r="E114" s="48" t="s">
        <v>190</v>
      </c>
      <c r="F114" s="48" t="s">
        <v>115</v>
      </c>
      <c r="G114" s="57">
        <v>150000</v>
      </c>
    </row>
    <row r="115" spans="1:7" ht="31.5" x14ac:dyDescent="0.2">
      <c r="A115" s="78" t="s">
        <v>191</v>
      </c>
      <c r="B115" s="47" t="s">
        <v>93</v>
      </c>
      <c r="C115" s="47" t="s">
        <v>183</v>
      </c>
      <c r="D115" s="48" t="s">
        <v>145</v>
      </c>
      <c r="E115" s="48" t="s">
        <v>192</v>
      </c>
      <c r="F115" s="48"/>
      <c r="G115" s="49">
        <f>G116</f>
        <v>250000</v>
      </c>
    </row>
    <row r="116" spans="1:7" ht="31.5" x14ac:dyDescent="0.2">
      <c r="A116" s="53" t="s">
        <v>114</v>
      </c>
      <c r="B116" s="47" t="s">
        <v>93</v>
      </c>
      <c r="C116" s="47" t="s">
        <v>183</v>
      </c>
      <c r="D116" s="48" t="s">
        <v>145</v>
      </c>
      <c r="E116" s="48" t="s">
        <v>192</v>
      </c>
      <c r="F116" s="48" t="s">
        <v>115</v>
      </c>
      <c r="G116" s="49">
        <v>250000</v>
      </c>
    </row>
    <row r="117" spans="1:7" ht="15.75" x14ac:dyDescent="0.2">
      <c r="A117" s="79" t="s">
        <v>193</v>
      </c>
      <c r="B117" s="47" t="s">
        <v>93</v>
      </c>
      <c r="C117" s="47" t="s">
        <v>183</v>
      </c>
      <c r="D117" s="48" t="s">
        <v>145</v>
      </c>
      <c r="E117" s="48" t="s">
        <v>194</v>
      </c>
      <c r="F117" s="48"/>
      <c r="G117" s="57">
        <f>G118</f>
        <v>3706671.23</v>
      </c>
    </row>
    <row r="118" spans="1:7" ht="31.5" x14ac:dyDescent="0.2">
      <c r="A118" s="53" t="s">
        <v>114</v>
      </c>
      <c r="B118" s="47" t="s">
        <v>93</v>
      </c>
      <c r="C118" s="47" t="s">
        <v>183</v>
      </c>
      <c r="D118" s="48" t="s">
        <v>145</v>
      </c>
      <c r="E118" s="48" t="s">
        <v>194</v>
      </c>
      <c r="F118" s="48" t="s">
        <v>115</v>
      </c>
      <c r="G118" s="77">
        <v>3706671.23</v>
      </c>
    </row>
    <row r="119" spans="1:7" ht="41.25" customHeight="1" x14ac:dyDescent="0.2">
      <c r="A119" s="65" t="s">
        <v>256</v>
      </c>
      <c r="B119" s="42" t="s">
        <v>93</v>
      </c>
      <c r="C119" s="42" t="s">
        <v>183</v>
      </c>
      <c r="D119" s="43" t="s">
        <v>145</v>
      </c>
      <c r="E119" s="43" t="s">
        <v>196</v>
      </c>
      <c r="F119" s="43"/>
      <c r="G119" s="76">
        <f>G120+G123</f>
        <v>374070</v>
      </c>
    </row>
    <row r="120" spans="1:7" ht="34.5" customHeight="1" x14ac:dyDescent="0.2">
      <c r="A120" s="53" t="s">
        <v>197</v>
      </c>
      <c r="B120" s="47" t="s">
        <v>93</v>
      </c>
      <c r="C120" s="47" t="s">
        <v>183</v>
      </c>
      <c r="D120" s="48" t="s">
        <v>145</v>
      </c>
      <c r="E120" s="48" t="s">
        <v>198</v>
      </c>
      <c r="F120" s="48"/>
      <c r="G120" s="77">
        <f>G121</f>
        <v>224070</v>
      </c>
    </row>
    <row r="121" spans="1:7" ht="35.25" customHeight="1" x14ac:dyDescent="0.2">
      <c r="A121" s="53" t="s">
        <v>199</v>
      </c>
      <c r="B121" s="47" t="s">
        <v>93</v>
      </c>
      <c r="C121" s="47" t="s">
        <v>183</v>
      </c>
      <c r="D121" s="48" t="s">
        <v>145</v>
      </c>
      <c r="E121" s="48" t="s">
        <v>277</v>
      </c>
      <c r="F121" s="48"/>
      <c r="G121" s="77">
        <f>G122</f>
        <v>224070</v>
      </c>
    </row>
    <row r="122" spans="1:7" ht="31.5" x14ac:dyDescent="0.2">
      <c r="A122" s="53" t="s">
        <v>114</v>
      </c>
      <c r="B122" s="47" t="s">
        <v>93</v>
      </c>
      <c r="C122" s="47" t="s">
        <v>183</v>
      </c>
      <c r="D122" s="48" t="s">
        <v>145</v>
      </c>
      <c r="E122" s="48" t="s">
        <v>277</v>
      </c>
      <c r="F122" s="48" t="s">
        <v>115</v>
      </c>
      <c r="G122" s="77">
        <v>224070</v>
      </c>
    </row>
    <row r="123" spans="1:7" ht="31.5" x14ac:dyDescent="0.2">
      <c r="A123" s="53" t="s">
        <v>199</v>
      </c>
      <c r="B123" s="47" t="s">
        <v>93</v>
      </c>
      <c r="C123" s="47" t="s">
        <v>183</v>
      </c>
      <c r="D123" s="48" t="s">
        <v>145</v>
      </c>
      <c r="E123" s="48" t="s">
        <v>278</v>
      </c>
      <c r="F123" s="48"/>
      <c r="G123" s="77">
        <f>G124</f>
        <v>150000</v>
      </c>
    </row>
    <row r="124" spans="1:7" ht="31.5" x14ac:dyDescent="0.2">
      <c r="A124" s="53" t="s">
        <v>114</v>
      </c>
      <c r="B124" s="47" t="s">
        <v>93</v>
      </c>
      <c r="C124" s="47" t="s">
        <v>183</v>
      </c>
      <c r="D124" s="48" t="s">
        <v>145</v>
      </c>
      <c r="E124" s="48" t="s">
        <v>278</v>
      </c>
      <c r="F124" s="48" t="s">
        <v>115</v>
      </c>
      <c r="G124" s="77">
        <v>150000</v>
      </c>
    </row>
    <row r="125" spans="1:7" ht="15.75" x14ac:dyDescent="0.2">
      <c r="A125" s="65" t="s">
        <v>319</v>
      </c>
      <c r="B125" s="42" t="s">
        <v>93</v>
      </c>
      <c r="C125" s="42" t="s">
        <v>297</v>
      </c>
      <c r="D125" s="43"/>
      <c r="E125" s="43"/>
      <c r="F125" s="43"/>
      <c r="G125" s="76">
        <f>G126</f>
        <v>10000</v>
      </c>
    </row>
    <row r="126" spans="1:7" ht="31.5" x14ac:dyDescent="0.2">
      <c r="A126" s="53" t="s">
        <v>320</v>
      </c>
      <c r="B126" s="47" t="s">
        <v>93</v>
      </c>
      <c r="C126" s="47" t="s">
        <v>297</v>
      </c>
      <c r="D126" s="48" t="s">
        <v>183</v>
      </c>
      <c r="E126" s="48"/>
      <c r="F126" s="48"/>
      <c r="G126" s="77">
        <f>G127</f>
        <v>10000</v>
      </c>
    </row>
    <row r="127" spans="1:7" ht="31.5" x14ac:dyDescent="0.2">
      <c r="A127" s="53" t="s">
        <v>321</v>
      </c>
      <c r="B127" s="47" t="s">
        <v>93</v>
      </c>
      <c r="C127" s="47" t="s">
        <v>297</v>
      </c>
      <c r="D127" s="48" t="s">
        <v>183</v>
      </c>
      <c r="E127" s="48" t="s">
        <v>147</v>
      </c>
      <c r="F127" s="48" t="s">
        <v>115</v>
      </c>
      <c r="G127" s="77">
        <f>G128</f>
        <v>10000</v>
      </c>
    </row>
    <row r="128" spans="1:7" ht="15.75" x14ac:dyDescent="0.2">
      <c r="A128" s="53" t="s">
        <v>322</v>
      </c>
      <c r="B128" s="47" t="s">
        <v>93</v>
      </c>
      <c r="C128" s="47" t="s">
        <v>297</v>
      </c>
      <c r="D128" s="48" t="s">
        <v>183</v>
      </c>
      <c r="E128" s="48" t="s">
        <v>323</v>
      </c>
      <c r="F128" s="48" t="s">
        <v>324</v>
      </c>
      <c r="G128" s="77">
        <f>G129</f>
        <v>10000</v>
      </c>
    </row>
    <row r="129" spans="1:7" ht="31.5" x14ac:dyDescent="0.2">
      <c r="A129" s="53" t="s">
        <v>114</v>
      </c>
      <c r="B129" s="47" t="s">
        <v>93</v>
      </c>
      <c r="C129" s="47" t="s">
        <v>297</v>
      </c>
      <c r="D129" s="48" t="s">
        <v>183</v>
      </c>
      <c r="E129" s="48" t="s">
        <v>323</v>
      </c>
      <c r="F129" s="48" t="s">
        <v>324</v>
      </c>
      <c r="G129" s="77">
        <v>10000</v>
      </c>
    </row>
    <row r="130" spans="1:7" ht="20.25" customHeight="1" x14ac:dyDescent="0.25">
      <c r="A130" s="81" t="s">
        <v>200</v>
      </c>
      <c r="B130" s="42" t="s">
        <v>93</v>
      </c>
      <c r="C130" s="43" t="s">
        <v>201</v>
      </c>
      <c r="D130" s="43"/>
      <c r="E130" s="43"/>
      <c r="F130" s="43"/>
      <c r="G130" s="44">
        <f>G131+G152</f>
        <v>12091265.449999999</v>
      </c>
    </row>
    <row r="131" spans="1:7" ht="15.75" x14ac:dyDescent="0.2">
      <c r="A131" s="41" t="s">
        <v>202</v>
      </c>
      <c r="B131" s="42" t="s">
        <v>93</v>
      </c>
      <c r="C131" s="42" t="s">
        <v>201</v>
      </c>
      <c r="D131" s="42" t="s">
        <v>95</v>
      </c>
      <c r="E131" s="43"/>
      <c r="F131" s="43"/>
      <c r="G131" s="45">
        <f>G132+G143+G147</f>
        <v>9589503</v>
      </c>
    </row>
    <row r="132" spans="1:7" ht="31.5" x14ac:dyDescent="0.2">
      <c r="A132" s="41" t="s">
        <v>203</v>
      </c>
      <c r="B132" s="42" t="s">
        <v>93</v>
      </c>
      <c r="C132" s="43" t="s">
        <v>201</v>
      </c>
      <c r="D132" s="42" t="s">
        <v>95</v>
      </c>
      <c r="E132" s="43" t="s">
        <v>204</v>
      </c>
      <c r="F132" s="42"/>
      <c r="G132" s="82">
        <f>G133</f>
        <v>9527644</v>
      </c>
    </row>
    <row r="133" spans="1:7" ht="31.5" x14ac:dyDescent="0.2">
      <c r="A133" s="50" t="s">
        <v>205</v>
      </c>
      <c r="B133" s="47" t="s">
        <v>93</v>
      </c>
      <c r="C133" s="48" t="s">
        <v>201</v>
      </c>
      <c r="D133" s="47" t="s">
        <v>95</v>
      </c>
      <c r="E133" s="48" t="s">
        <v>206</v>
      </c>
      <c r="F133" s="42"/>
      <c r="G133" s="57">
        <f>G134+G139+G141</f>
        <v>9527644</v>
      </c>
    </row>
    <row r="134" spans="1:7" ht="31.5" customHeight="1" x14ac:dyDescent="0.2">
      <c r="A134" s="78" t="s">
        <v>207</v>
      </c>
      <c r="B134" s="47" t="s">
        <v>93</v>
      </c>
      <c r="C134" s="48" t="s">
        <v>201</v>
      </c>
      <c r="D134" s="47" t="s">
        <v>95</v>
      </c>
      <c r="E134" s="48" t="s">
        <v>208</v>
      </c>
      <c r="F134" s="42"/>
      <c r="G134" s="57">
        <f>G135+G136+G137+G138</f>
        <v>7185884</v>
      </c>
    </row>
    <row r="135" spans="1:7" ht="23.25" customHeight="1" x14ac:dyDescent="0.25">
      <c r="A135" s="51" t="s">
        <v>209</v>
      </c>
      <c r="B135" s="47" t="s">
        <v>93</v>
      </c>
      <c r="C135" s="48" t="s">
        <v>201</v>
      </c>
      <c r="D135" s="47" t="s">
        <v>95</v>
      </c>
      <c r="E135" s="48" t="s">
        <v>208</v>
      </c>
      <c r="F135" s="48" t="s">
        <v>210</v>
      </c>
      <c r="G135" s="57">
        <v>3268506</v>
      </c>
    </row>
    <row r="136" spans="1:7" ht="31.5" customHeight="1" x14ac:dyDescent="0.2">
      <c r="A136" s="53" t="s">
        <v>114</v>
      </c>
      <c r="B136" s="47" t="s">
        <v>93</v>
      </c>
      <c r="C136" s="55" t="s">
        <v>201</v>
      </c>
      <c r="D136" s="56" t="s">
        <v>95</v>
      </c>
      <c r="E136" s="48" t="s">
        <v>208</v>
      </c>
      <c r="F136" s="48" t="s">
        <v>115</v>
      </c>
      <c r="G136" s="57">
        <v>3867378</v>
      </c>
    </row>
    <row r="137" spans="1:7" ht="22.5" customHeight="1" x14ac:dyDescent="0.25">
      <c r="A137" s="72" t="s">
        <v>258</v>
      </c>
      <c r="B137" s="47" t="s">
        <v>93</v>
      </c>
      <c r="C137" s="55" t="s">
        <v>201</v>
      </c>
      <c r="D137" s="56" t="s">
        <v>95</v>
      </c>
      <c r="E137" s="48" t="s">
        <v>208</v>
      </c>
      <c r="F137" s="48" t="s">
        <v>257</v>
      </c>
      <c r="G137" s="57">
        <v>0</v>
      </c>
    </row>
    <row r="138" spans="1:7" ht="26.25" customHeight="1" x14ac:dyDescent="0.25">
      <c r="A138" s="72" t="s">
        <v>106</v>
      </c>
      <c r="B138" s="47" t="s">
        <v>93</v>
      </c>
      <c r="C138" s="55" t="s">
        <v>201</v>
      </c>
      <c r="D138" s="56" t="s">
        <v>95</v>
      </c>
      <c r="E138" s="48" t="s">
        <v>208</v>
      </c>
      <c r="F138" s="48" t="s">
        <v>107</v>
      </c>
      <c r="G138" s="57">
        <v>50000</v>
      </c>
    </row>
    <row r="139" spans="1:7" ht="23.25" customHeight="1" x14ac:dyDescent="0.25">
      <c r="A139" s="72" t="s">
        <v>211</v>
      </c>
      <c r="B139" s="47" t="s">
        <v>93</v>
      </c>
      <c r="C139" s="55" t="s">
        <v>201</v>
      </c>
      <c r="D139" s="56" t="s">
        <v>95</v>
      </c>
      <c r="E139" s="48" t="s">
        <v>212</v>
      </c>
      <c r="F139" s="48"/>
      <c r="G139" s="57">
        <f>G140</f>
        <v>20000</v>
      </c>
    </row>
    <row r="140" spans="1:7" ht="36.75" customHeight="1" x14ac:dyDescent="0.2">
      <c r="A140" s="54" t="s">
        <v>114</v>
      </c>
      <c r="B140" s="47" t="s">
        <v>93</v>
      </c>
      <c r="C140" s="55" t="s">
        <v>201</v>
      </c>
      <c r="D140" s="56" t="s">
        <v>95</v>
      </c>
      <c r="E140" s="48" t="s">
        <v>212</v>
      </c>
      <c r="F140" s="48" t="s">
        <v>115</v>
      </c>
      <c r="G140" s="57">
        <v>20000</v>
      </c>
    </row>
    <row r="141" spans="1:7" ht="30.75" customHeight="1" x14ac:dyDescent="0.25">
      <c r="A141" s="72" t="s">
        <v>339</v>
      </c>
      <c r="B141" s="47" t="s">
        <v>93</v>
      </c>
      <c r="C141" s="55" t="s">
        <v>201</v>
      </c>
      <c r="D141" s="56" t="s">
        <v>95</v>
      </c>
      <c r="E141" s="48" t="s">
        <v>340</v>
      </c>
      <c r="F141" s="48"/>
      <c r="G141" s="57">
        <f>G142</f>
        <v>2321760</v>
      </c>
    </row>
    <row r="142" spans="1:7" ht="36" customHeight="1" x14ac:dyDescent="0.2">
      <c r="A142" s="54" t="s">
        <v>114</v>
      </c>
      <c r="B142" s="47" t="s">
        <v>93</v>
      </c>
      <c r="C142" s="55" t="s">
        <v>201</v>
      </c>
      <c r="D142" s="56" t="s">
        <v>95</v>
      </c>
      <c r="E142" s="48" t="s">
        <v>340</v>
      </c>
      <c r="F142" s="48" t="s">
        <v>115</v>
      </c>
      <c r="G142" s="57">
        <v>2321760</v>
      </c>
    </row>
    <row r="143" spans="1:7" ht="17.25" customHeight="1" x14ac:dyDescent="0.2">
      <c r="A143" s="65" t="s">
        <v>213</v>
      </c>
      <c r="B143" s="42" t="s">
        <v>93</v>
      </c>
      <c r="C143" s="66" t="s">
        <v>201</v>
      </c>
      <c r="D143" s="67" t="s">
        <v>95</v>
      </c>
      <c r="E143" s="43" t="s">
        <v>214</v>
      </c>
      <c r="F143" s="43"/>
      <c r="G143" s="82">
        <f>G144</f>
        <v>10000</v>
      </c>
    </row>
    <row r="144" spans="1:7" ht="32.25" customHeight="1" x14ac:dyDescent="0.2">
      <c r="A144" s="53" t="s">
        <v>215</v>
      </c>
      <c r="B144" s="47" t="s">
        <v>93</v>
      </c>
      <c r="C144" s="55" t="s">
        <v>201</v>
      </c>
      <c r="D144" s="56" t="s">
        <v>95</v>
      </c>
      <c r="E144" s="48" t="s">
        <v>216</v>
      </c>
      <c r="F144" s="48"/>
      <c r="G144" s="57">
        <f>G145</f>
        <v>10000</v>
      </c>
    </row>
    <row r="145" spans="1:7" ht="24" customHeight="1" x14ac:dyDescent="0.2">
      <c r="A145" s="53" t="s">
        <v>217</v>
      </c>
      <c r="B145" s="47" t="s">
        <v>93</v>
      </c>
      <c r="C145" s="55" t="s">
        <v>201</v>
      </c>
      <c r="D145" s="56" t="s">
        <v>95</v>
      </c>
      <c r="E145" s="48" t="s">
        <v>218</v>
      </c>
      <c r="F145" s="48"/>
      <c r="G145" s="57">
        <f>G146</f>
        <v>10000</v>
      </c>
    </row>
    <row r="146" spans="1:7" ht="38.25" customHeight="1" x14ac:dyDescent="0.2">
      <c r="A146" s="53" t="s">
        <v>114</v>
      </c>
      <c r="B146" s="47" t="s">
        <v>93</v>
      </c>
      <c r="C146" s="48" t="s">
        <v>201</v>
      </c>
      <c r="D146" s="48" t="s">
        <v>95</v>
      </c>
      <c r="E146" s="48" t="s">
        <v>218</v>
      </c>
      <c r="F146" s="48" t="s">
        <v>279</v>
      </c>
      <c r="G146" s="70">
        <v>10000</v>
      </c>
    </row>
    <row r="147" spans="1:7" ht="18.75" customHeight="1" x14ac:dyDescent="0.25">
      <c r="A147" s="81" t="s">
        <v>220</v>
      </c>
      <c r="B147" s="42" t="s">
        <v>93</v>
      </c>
      <c r="C147" s="42" t="s">
        <v>201</v>
      </c>
      <c r="D147" s="42" t="s">
        <v>95</v>
      </c>
      <c r="E147" s="42" t="s">
        <v>221</v>
      </c>
      <c r="F147" s="43"/>
      <c r="G147" s="45">
        <f>G148</f>
        <v>51859</v>
      </c>
    </row>
    <row r="148" spans="1:7" ht="37.5" customHeight="1" x14ac:dyDescent="0.25">
      <c r="A148" s="51" t="s">
        <v>222</v>
      </c>
      <c r="B148" s="47" t="s">
        <v>93</v>
      </c>
      <c r="C148" s="47" t="s">
        <v>201</v>
      </c>
      <c r="D148" s="47" t="s">
        <v>95</v>
      </c>
      <c r="E148" s="47" t="s">
        <v>223</v>
      </c>
      <c r="F148" s="48"/>
      <c r="G148" s="49">
        <f>G149</f>
        <v>51859</v>
      </c>
    </row>
    <row r="149" spans="1:7" ht="26.25" customHeight="1" x14ac:dyDescent="0.25">
      <c r="A149" s="51" t="s">
        <v>211</v>
      </c>
      <c r="B149" s="48" t="s">
        <v>93</v>
      </c>
      <c r="C149" s="55" t="s">
        <v>201</v>
      </c>
      <c r="D149" s="56" t="s">
        <v>95</v>
      </c>
      <c r="E149" s="47" t="s">
        <v>224</v>
      </c>
      <c r="F149" s="56"/>
      <c r="G149" s="57">
        <f>G150+G151</f>
        <v>51859</v>
      </c>
    </row>
    <row r="150" spans="1:7" ht="35.25" customHeight="1" x14ac:dyDescent="0.2">
      <c r="A150" s="53" t="s">
        <v>114</v>
      </c>
      <c r="B150" s="47" t="s">
        <v>93</v>
      </c>
      <c r="C150" s="55" t="s">
        <v>201</v>
      </c>
      <c r="D150" s="56" t="s">
        <v>95</v>
      </c>
      <c r="E150" s="47" t="s">
        <v>224</v>
      </c>
      <c r="F150" s="48" t="s">
        <v>115</v>
      </c>
      <c r="G150" s="49">
        <v>41859</v>
      </c>
    </row>
    <row r="151" spans="1:7" ht="37.5" customHeight="1" x14ac:dyDescent="0.2">
      <c r="A151" s="53" t="s">
        <v>314</v>
      </c>
      <c r="B151" s="47" t="s">
        <v>93</v>
      </c>
      <c r="C151" s="55" t="s">
        <v>201</v>
      </c>
      <c r="D151" s="56" t="s">
        <v>95</v>
      </c>
      <c r="E151" s="47" t="s">
        <v>224</v>
      </c>
      <c r="F151" s="48" t="s">
        <v>315</v>
      </c>
      <c r="G151" s="49">
        <v>10000</v>
      </c>
    </row>
    <row r="152" spans="1:7" ht="51.75" customHeight="1" x14ac:dyDescent="0.2">
      <c r="A152" s="41" t="s">
        <v>203</v>
      </c>
      <c r="B152" s="42" t="s">
        <v>93</v>
      </c>
      <c r="C152" s="42" t="s">
        <v>201</v>
      </c>
      <c r="D152" s="42" t="s">
        <v>109</v>
      </c>
      <c r="E152" s="43" t="s">
        <v>204</v>
      </c>
      <c r="F152" s="43"/>
      <c r="G152" s="45">
        <f>G153</f>
        <v>2501762.4500000002</v>
      </c>
    </row>
    <row r="153" spans="1:7" ht="32.25" customHeight="1" x14ac:dyDescent="0.2">
      <c r="A153" s="50" t="s">
        <v>205</v>
      </c>
      <c r="B153" s="47" t="s">
        <v>93</v>
      </c>
      <c r="C153" s="47" t="s">
        <v>201</v>
      </c>
      <c r="D153" s="47" t="s">
        <v>109</v>
      </c>
      <c r="E153" s="48" t="s">
        <v>206</v>
      </c>
      <c r="F153" s="43"/>
      <c r="G153" s="49">
        <f>G154+G157</f>
        <v>2501762.4500000002</v>
      </c>
    </row>
    <row r="154" spans="1:7" ht="47.25" customHeight="1" x14ac:dyDescent="0.25">
      <c r="A154" s="84" t="s">
        <v>175</v>
      </c>
      <c r="B154" s="47" t="s">
        <v>93</v>
      </c>
      <c r="C154" s="47" t="s">
        <v>201</v>
      </c>
      <c r="D154" s="47" t="s">
        <v>109</v>
      </c>
      <c r="E154" s="47" t="s">
        <v>225</v>
      </c>
      <c r="F154" s="48"/>
      <c r="G154" s="49">
        <f>G155+G156</f>
        <v>2501217</v>
      </c>
    </row>
    <row r="155" spans="1:7" ht="20.25" customHeight="1" x14ac:dyDescent="0.2">
      <c r="A155" s="50" t="s">
        <v>104</v>
      </c>
      <c r="B155" s="47" t="s">
        <v>93</v>
      </c>
      <c r="C155" s="47" t="s">
        <v>201</v>
      </c>
      <c r="D155" s="47" t="s">
        <v>109</v>
      </c>
      <c r="E155" s="47" t="s">
        <v>225</v>
      </c>
      <c r="F155" s="48" t="s">
        <v>105</v>
      </c>
      <c r="G155" s="49">
        <v>1982197</v>
      </c>
    </row>
    <row r="156" spans="1:7" ht="39.75" customHeight="1" x14ac:dyDescent="0.2">
      <c r="A156" s="53" t="s">
        <v>114</v>
      </c>
      <c r="B156" s="47" t="s">
        <v>93</v>
      </c>
      <c r="C156" s="47" t="s">
        <v>201</v>
      </c>
      <c r="D156" s="47" t="s">
        <v>109</v>
      </c>
      <c r="E156" s="47" t="s">
        <v>225</v>
      </c>
      <c r="F156" s="48" t="s">
        <v>115</v>
      </c>
      <c r="G156" s="49">
        <v>519020</v>
      </c>
    </row>
    <row r="157" spans="1:7" ht="37.5" customHeight="1" x14ac:dyDescent="0.2">
      <c r="A157" s="50" t="s">
        <v>104</v>
      </c>
      <c r="B157" s="47" t="s">
        <v>93</v>
      </c>
      <c r="C157" s="47" t="s">
        <v>201</v>
      </c>
      <c r="D157" s="47" t="s">
        <v>109</v>
      </c>
      <c r="E157" s="47" t="s">
        <v>337</v>
      </c>
      <c r="F157" s="48" t="s">
        <v>105</v>
      </c>
      <c r="G157" s="49">
        <v>545.45000000000005</v>
      </c>
    </row>
    <row r="158" spans="1:7" ht="30" customHeight="1" x14ac:dyDescent="0.2">
      <c r="A158" s="41" t="s">
        <v>226</v>
      </c>
      <c r="B158" s="42" t="s">
        <v>93</v>
      </c>
      <c r="C158" s="66" t="s">
        <v>152</v>
      </c>
      <c r="D158" s="56"/>
      <c r="E158" s="56"/>
      <c r="F158" s="67"/>
      <c r="G158" s="82">
        <f>G159+G164</f>
        <v>991821.55</v>
      </c>
    </row>
    <row r="159" spans="1:7" ht="15.75" x14ac:dyDescent="0.25">
      <c r="A159" s="88" t="s">
        <v>227</v>
      </c>
      <c r="B159" s="42" t="s">
        <v>93</v>
      </c>
      <c r="C159" s="66" t="s">
        <v>152</v>
      </c>
      <c r="D159" s="67" t="s">
        <v>95</v>
      </c>
      <c r="E159" s="67"/>
      <c r="F159" s="67"/>
      <c r="G159" s="82">
        <f>G160</f>
        <v>950367</v>
      </c>
    </row>
    <row r="160" spans="1:7" ht="47.25" x14ac:dyDescent="0.2">
      <c r="A160" s="46" t="s">
        <v>98</v>
      </c>
      <c r="B160" s="47" t="s">
        <v>93</v>
      </c>
      <c r="C160" s="55" t="s">
        <v>152</v>
      </c>
      <c r="D160" s="56" t="s">
        <v>95</v>
      </c>
      <c r="E160" s="56" t="s">
        <v>99</v>
      </c>
      <c r="F160" s="56"/>
      <c r="G160" s="57">
        <f>G161</f>
        <v>950367</v>
      </c>
    </row>
    <row r="161" spans="1:7" ht="15.75" x14ac:dyDescent="0.25">
      <c r="A161" s="84" t="s">
        <v>125</v>
      </c>
      <c r="B161" s="47" t="s">
        <v>93</v>
      </c>
      <c r="C161" s="55" t="s">
        <v>152</v>
      </c>
      <c r="D161" s="56" t="s">
        <v>95</v>
      </c>
      <c r="E161" s="56" t="s">
        <v>147</v>
      </c>
      <c r="F161" s="56"/>
      <c r="G161" s="57">
        <f>G162</f>
        <v>950367</v>
      </c>
    </row>
    <row r="162" spans="1:7" ht="19.5" customHeight="1" x14ac:dyDescent="0.25">
      <c r="A162" s="84" t="s">
        <v>228</v>
      </c>
      <c r="B162" s="47" t="s">
        <v>93</v>
      </c>
      <c r="C162" s="55" t="s">
        <v>152</v>
      </c>
      <c r="D162" s="56" t="s">
        <v>95</v>
      </c>
      <c r="E162" s="56" t="s">
        <v>229</v>
      </c>
      <c r="F162" s="56"/>
      <c r="G162" s="57">
        <f>G163</f>
        <v>950367</v>
      </c>
    </row>
    <row r="163" spans="1:7" ht="31.5" x14ac:dyDescent="0.2">
      <c r="A163" s="85" t="s">
        <v>259</v>
      </c>
      <c r="B163" s="47" t="s">
        <v>93</v>
      </c>
      <c r="C163" s="55" t="s">
        <v>152</v>
      </c>
      <c r="D163" s="56" t="s">
        <v>95</v>
      </c>
      <c r="E163" s="56" t="s">
        <v>229</v>
      </c>
      <c r="F163" s="56" t="s">
        <v>230</v>
      </c>
      <c r="G163" s="57">
        <v>950367</v>
      </c>
    </row>
    <row r="164" spans="1:7" ht="15.75" x14ac:dyDescent="0.2">
      <c r="A164" s="243" t="s">
        <v>231</v>
      </c>
      <c r="B164" s="42" t="s">
        <v>93</v>
      </c>
      <c r="C164" s="66" t="s">
        <v>152</v>
      </c>
      <c r="D164" s="67" t="s">
        <v>145</v>
      </c>
      <c r="E164" s="67"/>
      <c r="F164" s="67"/>
      <c r="G164" s="82">
        <f>G165</f>
        <v>41454.550000000003</v>
      </c>
    </row>
    <row r="165" spans="1:7" ht="47.25" x14ac:dyDescent="0.2">
      <c r="A165" s="46" t="s">
        <v>98</v>
      </c>
      <c r="B165" s="47" t="s">
        <v>93</v>
      </c>
      <c r="C165" s="55" t="s">
        <v>152</v>
      </c>
      <c r="D165" s="56" t="s">
        <v>145</v>
      </c>
      <c r="E165" s="56" t="s">
        <v>99</v>
      </c>
      <c r="F165" s="56"/>
      <c r="G165" s="57">
        <f>G166</f>
        <v>41454.550000000003</v>
      </c>
    </row>
    <row r="166" spans="1:7" ht="15.75" x14ac:dyDescent="0.25">
      <c r="A166" s="84" t="s">
        <v>125</v>
      </c>
      <c r="B166" s="47" t="s">
        <v>93</v>
      </c>
      <c r="C166" s="55" t="s">
        <v>152</v>
      </c>
      <c r="D166" s="56" t="s">
        <v>145</v>
      </c>
      <c r="E166" s="56" t="s">
        <v>147</v>
      </c>
      <c r="F166" s="56"/>
      <c r="G166" s="57">
        <f>G167+G169</f>
        <v>41454.550000000003</v>
      </c>
    </row>
    <row r="167" spans="1:7" ht="78.75" x14ac:dyDescent="0.25">
      <c r="A167" s="84" t="s">
        <v>232</v>
      </c>
      <c r="B167" s="47" t="s">
        <v>93</v>
      </c>
      <c r="C167" s="55" t="s">
        <v>152</v>
      </c>
      <c r="D167" s="56" t="s">
        <v>145</v>
      </c>
      <c r="E167" s="56" t="s">
        <v>233</v>
      </c>
      <c r="F167" s="56"/>
      <c r="G167" s="57">
        <f>G168</f>
        <v>18454.55</v>
      </c>
    </row>
    <row r="168" spans="1:7" ht="15.75" x14ac:dyDescent="0.25">
      <c r="A168" s="51" t="s">
        <v>209</v>
      </c>
      <c r="B168" s="238" t="s">
        <v>93</v>
      </c>
      <c r="C168" s="238" t="s">
        <v>152</v>
      </c>
      <c r="D168" s="238" t="s">
        <v>145</v>
      </c>
      <c r="E168" s="56" t="s">
        <v>233</v>
      </c>
      <c r="F168" s="48" t="s">
        <v>210</v>
      </c>
      <c r="G168" s="49">
        <v>18454.55</v>
      </c>
    </row>
    <row r="169" spans="1:7" ht="31.5" x14ac:dyDescent="0.25">
      <c r="A169" s="51" t="s">
        <v>344</v>
      </c>
      <c r="B169" s="238" t="s">
        <v>93</v>
      </c>
      <c r="C169" s="238" t="s">
        <v>152</v>
      </c>
      <c r="D169" s="238" t="s">
        <v>145</v>
      </c>
      <c r="E169" s="56" t="s">
        <v>345</v>
      </c>
      <c r="F169" s="48"/>
      <c r="G169" s="49">
        <f>G170</f>
        <v>23000</v>
      </c>
    </row>
    <row r="170" spans="1:7" ht="31.5" x14ac:dyDescent="0.25">
      <c r="A170" s="51" t="s">
        <v>346</v>
      </c>
      <c r="B170" s="238" t="s">
        <v>93</v>
      </c>
      <c r="C170" s="238" t="s">
        <v>152</v>
      </c>
      <c r="D170" s="238" t="s">
        <v>145</v>
      </c>
      <c r="E170" s="56" t="s">
        <v>345</v>
      </c>
      <c r="F170" s="48" t="s">
        <v>347</v>
      </c>
      <c r="G170" s="49">
        <v>23000</v>
      </c>
    </row>
    <row r="171" spans="1:7" ht="15.75" x14ac:dyDescent="0.25">
      <c r="A171" s="88" t="s">
        <v>234</v>
      </c>
      <c r="B171" s="89" t="s">
        <v>93</v>
      </c>
      <c r="C171" s="90" t="s">
        <v>119</v>
      </c>
      <c r="D171" s="90"/>
      <c r="E171" s="89"/>
      <c r="F171" s="91"/>
      <c r="G171" s="92">
        <f>G172</f>
        <v>0</v>
      </c>
    </row>
    <row r="172" spans="1:7" ht="15.75" x14ac:dyDescent="0.25">
      <c r="A172" s="84" t="s">
        <v>236</v>
      </c>
      <c r="B172" s="86" t="s">
        <v>93</v>
      </c>
      <c r="C172" s="69" t="s">
        <v>119</v>
      </c>
      <c r="D172" s="69" t="s">
        <v>95</v>
      </c>
      <c r="E172" s="86"/>
      <c r="F172" s="93"/>
      <c r="G172" s="87">
        <f>G173</f>
        <v>0</v>
      </c>
    </row>
    <row r="173" spans="1:7" ht="31.5" x14ac:dyDescent="0.25">
      <c r="A173" s="84" t="s">
        <v>238</v>
      </c>
      <c r="B173" s="86" t="s">
        <v>93</v>
      </c>
      <c r="C173" s="69" t="s">
        <v>119</v>
      </c>
      <c r="D173" s="69" t="s">
        <v>95</v>
      </c>
      <c r="E173" s="86" t="s">
        <v>235</v>
      </c>
      <c r="F173" s="93"/>
      <c r="G173" s="87">
        <v>0</v>
      </c>
    </row>
    <row r="174" spans="1:7" ht="15.75" x14ac:dyDescent="0.25">
      <c r="A174" s="84" t="s">
        <v>240</v>
      </c>
      <c r="B174" s="86" t="s">
        <v>93</v>
      </c>
      <c r="C174" s="69" t="s">
        <v>119</v>
      </c>
      <c r="D174" s="69" t="s">
        <v>95</v>
      </c>
      <c r="E174" s="86" t="s">
        <v>237</v>
      </c>
      <c r="F174" s="93"/>
      <c r="G174" s="87">
        <f>G175</f>
        <v>0</v>
      </c>
    </row>
    <row r="175" spans="1:7" ht="15.75" x14ac:dyDescent="0.25">
      <c r="A175" s="84" t="s">
        <v>241</v>
      </c>
      <c r="B175" s="86" t="s">
        <v>93</v>
      </c>
      <c r="C175" s="69" t="s">
        <v>119</v>
      </c>
      <c r="D175" s="69" t="s">
        <v>95</v>
      </c>
      <c r="E175" s="86" t="s">
        <v>239</v>
      </c>
      <c r="F175" s="93"/>
      <c r="G175" s="87">
        <f>G176</f>
        <v>0</v>
      </c>
    </row>
    <row r="176" spans="1:7" ht="31.5" x14ac:dyDescent="0.25">
      <c r="A176" s="84" t="s">
        <v>242</v>
      </c>
      <c r="B176" s="86" t="s">
        <v>93</v>
      </c>
      <c r="C176" s="69" t="s">
        <v>119</v>
      </c>
      <c r="D176" s="69" t="s">
        <v>95</v>
      </c>
      <c r="E176" s="86" t="s">
        <v>239</v>
      </c>
      <c r="F176" s="93">
        <v>240</v>
      </c>
      <c r="G176" s="87">
        <v>0</v>
      </c>
    </row>
    <row r="177" spans="1:7" x14ac:dyDescent="0.25">
      <c r="A177" s="94"/>
    </row>
    <row r="179" spans="1:7" x14ac:dyDescent="0.25">
      <c r="G179" s="96"/>
    </row>
    <row r="180" spans="1:7" x14ac:dyDescent="0.25">
      <c r="G180" s="96"/>
    </row>
  </sheetData>
  <mergeCells count="7">
    <mergeCell ref="C2:G2"/>
    <mergeCell ref="H55:L55"/>
    <mergeCell ref="C3:G3"/>
    <mergeCell ref="C11:G11"/>
    <mergeCell ref="C4:G4"/>
    <mergeCell ref="A18:G18"/>
    <mergeCell ref="A19:G19"/>
  </mergeCells>
  <pageMargins left="0.78740157480314965" right="0.39370078740157483" top="0.39370078740157483" bottom="0.39370078740157483" header="0.31496062992125984" footer="0.31496062992125984"/>
  <pageSetup paperSize="9" scale="67" orientation="portrait" r:id="rId1"/>
  <colBreaks count="1" manualBreakCount="1">
    <brk id="7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topLeftCell="A25" zoomScaleNormal="100" workbookViewId="0">
      <selection activeCell="G44" sqref="G44"/>
    </sheetView>
  </sheetViews>
  <sheetFormatPr defaultRowHeight="12.75" x14ac:dyDescent="0.2"/>
  <cols>
    <col min="1" max="1" width="47.25" style="97" customWidth="1"/>
    <col min="2" max="2" width="17" style="99" customWidth="1"/>
    <col min="3" max="3" width="12.75" style="99" customWidth="1"/>
    <col min="4" max="4" width="20.125" style="97" customWidth="1"/>
    <col min="5" max="5" width="10.625" style="97" customWidth="1"/>
    <col min="6" max="6" width="10.75" style="97" hidden="1" customWidth="1"/>
    <col min="7" max="16384" width="9" style="97"/>
  </cols>
  <sheetData>
    <row r="1" spans="1:6" x14ac:dyDescent="0.2">
      <c r="B1" s="207" t="s">
        <v>260</v>
      </c>
      <c r="C1" s="22"/>
      <c r="D1" s="22"/>
      <c r="E1" s="22"/>
      <c r="F1" s="22"/>
    </row>
    <row r="2" spans="1:6" ht="30.75" customHeight="1" x14ac:dyDescent="0.25">
      <c r="B2" s="247" t="s">
        <v>303</v>
      </c>
      <c r="C2" s="248"/>
      <c r="D2" s="248"/>
      <c r="E2" s="248"/>
      <c r="F2" s="248"/>
    </row>
    <row r="3" spans="1:6" ht="27" customHeight="1" x14ac:dyDescent="0.2">
      <c r="B3" s="256" t="s">
        <v>348</v>
      </c>
      <c r="C3" s="256"/>
      <c r="D3" s="256"/>
      <c r="E3" s="256"/>
      <c r="F3" s="219"/>
    </row>
    <row r="4" spans="1:6" ht="12.75" customHeight="1" x14ac:dyDescent="0.2">
      <c r="B4" s="252" t="s">
        <v>22</v>
      </c>
      <c r="C4" s="252"/>
      <c r="D4" s="252"/>
      <c r="E4" s="252"/>
      <c r="F4" s="221"/>
    </row>
    <row r="5" spans="1:6" x14ac:dyDescent="0.2">
      <c r="B5" s="207" t="s">
        <v>18</v>
      </c>
      <c r="C5" s="22"/>
      <c r="D5" s="22"/>
      <c r="E5" s="22"/>
      <c r="F5" s="22"/>
    </row>
    <row r="6" spans="1:6" x14ac:dyDescent="0.2">
      <c r="B6" s="207" t="s">
        <v>288</v>
      </c>
      <c r="C6" s="22"/>
      <c r="D6" s="22"/>
      <c r="E6" s="22"/>
      <c r="F6" s="22"/>
    </row>
    <row r="7" spans="1:6" x14ac:dyDescent="0.2">
      <c r="B7" s="207"/>
      <c r="C7" s="22"/>
      <c r="D7" s="22"/>
      <c r="E7" s="22"/>
      <c r="F7" s="22"/>
    </row>
    <row r="8" spans="1:6" hidden="1" x14ac:dyDescent="0.2">
      <c r="B8" s="207"/>
      <c r="C8" s="22"/>
      <c r="D8" s="22"/>
      <c r="E8" s="22"/>
      <c r="F8" s="22"/>
    </row>
    <row r="9" spans="1:6" x14ac:dyDescent="0.2">
      <c r="B9" s="207" t="s">
        <v>86</v>
      </c>
      <c r="C9" s="22"/>
      <c r="D9" s="22"/>
      <c r="E9" s="22"/>
      <c r="F9" s="22"/>
    </row>
    <row r="10" spans="1:6" x14ac:dyDescent="0.2">
      <c r="B10" s="207" t="s">
        <v>21</v>
      </c>
      <c r="C10" s="22"/>
      <c r="D10" s="22"/>
      <c r="E10" s="22"/>
      <c r="F10" s="22"/>
    </row>
    <row r="11" spans="1:6" ht="12.75" customHeight="1" x14ac:dyDescent="0.2">
      <c r="B11" s="252" t="s">
        <v>22</v>
      </c>
      <c r="C11" s="252"/>
      <c r="D11" s="252"/>
      <c r="E11" s="252"/>
      <c r="F11" s="220"/>
    </row>
    <row r="12" spans="1:6" x14ac:dyDescent="0.2">
      <c r="B12" s="207" t="s">
        <v>18</v>
      </c>
      <c r="C12" s="22"/>
      <c r="D12" s="22"/>
      <c r="E12" s="22"/>
      <c r="F12" s="22"/>
    </row>
    <row r="13" spans="1:6" x14ac:dyDescent="0.2">
      <c r="B13" s="207" t="s">
        <v>288</v>
      </c>
      <c r="C13" s="22"/>
      <c r="D13" s="22"/>
      <c r="E13" s="22"/>
      <c r="F13" s="22"/>
    </row>
    <row r="14" spans="1:6" x14ac:dyDescent="0.2">
      <c r="B14" s="207" t="s">
        <v>289</v>
      </c>
      <c r="C14" s="22"/>
      <c r="D14" s="22"/>
      <c r="E14" s="22"/>
      <c r="F14" s="22"/>
    </row>
    <row r="15" spans="1:6" x14ac:dyDescent="0.2">
      <c r="A15" s="98"/>
    </row>
    <row r="16" spans="1:6" x14ac:dyDescent="0.2">
      <c r="A16" s="100"/>
    </row>
    <row r="17" spans="1:6" ht="35.25" customHeight="1" x14ac:dyDescent="0.2">
      <c r="A17" s="255" t="s">
        <v>299</v>
      </c>
      <c r="B17" s="255"/>
      <c r="C17" s="255"/>
      <c r="D17" s="255"/>
      <c r="E17" s="255"/>
      <c r="F17" s="222"/>
    </row>
    <row r="18" spans="1:6" ht="14.25" x14ac:dyDescent="0.2">
      <c r="A18" s="254"/>
      <c r="B18" s="254"/>
      <c r="C18" s="254"/>
      <c r="D18" s="254"/>
    </row>
    <row r="19" spans="1:6" ht="15" x14ac:dyDescent="0.25">
      <c r="A19" s="132"/>
      <c r="B19" s="132"/>
      <c r="C19" s="132"/>
      <c r="D19" s="133" t="s">
        <v>26</v>
      </c>
    </row>
    <row r="20" spans="1:6" ht="15" x14ac:dyDescent="0.25">
      <c r="A20" s="133"/>
      <c r="B20" s="133"/>
      <c r="C20" s="133"/>
      <c r="D20" s="133"/>
    </row>
    <row r="21" spans="1:6" ht="14.25" x14ac:dyDescent="0.2">
      <c r="A21" s="34" t="s">
        <v>0</v>
      </c>
      <c r="B21" s="34" t="s">
        <v>88</v>
      </c>
      <c r="C21" s="34" t="s">
        <v>89</v>
      </c>
      <c r="D21" s="36" t="s">
        <v>295</v>
      </c>
    </row>
    <row r="22" spans="1:6" s="158" customFormat="1" ht="36.75" customHeight="1" x14ac:dyDescent="0.2">
      <c r="A22" s="155" t="s">
        <v>92</v>
      </c>
      <c r="B22" s="156"/>
      <c r="C22" s="156"/>
      <c r="D22" s="157">
        <f>D23+D29+D31+D33+D36+D40+D43+D46+D38</f>
        <v>31910079.050000001</v>
      </c>
    </row>
    <row r="23" spans="1:6" s="158" customFormat="1" ht="14.25" x14ac:dyDescent="0.2">
      <c r="A23" s="163" t="s">
        <v>94</v>
      </c>
      <c r="B23" s="164" t="s">
        <v>95</v>
      </c>
      <c r="C23" s="164"/>
      <c r="D23" s="165">
        <f>D24+D25+D27+D28+D26</f>
        <v>7391281.25</v>
      </c>
    </row>
    <row r="24" spans="1:6" ht="34.5" customHeight="1" x14ac:dyDescent="0.2">
      <c r="A24" s="134" t="s">
        <v>96</v>
      </c>
      <c r="B24" s="137" t="s">
        <v>95</v>
      </c>
      <c r="C24" s="135" t="s">
        <v>97</v>
      </c>
      <c r="D24" s="138">
        <f>Ведомст!G25</f>
        <v>1120598</v>
      </c>
    </row>
    <row r="25" spans="1:6" ht="60" x14ac:dyDescent="0.2">
      <c r="A25" s="139" t="s">
        <v>108</v>
      </c>
      <c r="B25" s="137" t="s">
        <v>95</v>
      </c>
      <c r="C25" s="137" t="s">
        <v>109</v>
      </c>
      <c r="D25" s="138">
        <f>Ведомст!G30</f>
        <v>5983771</v>
      </c>
    </row>
    <row r="26" spans="1:6" ht="31.5" x14ac:dyDescent="0.2">
      <c r="A26" s="239" t="s">
        <v>296</v>
      </c>
      <c r="B26" s="107" t="s">
        <v>95</v>
      </c>
      <c r="C26" s="107" t="s">
        <v>297</v>
      </c>
      <c r="D26" s="188">
        <f>Ведомст!G44</f>
        <v>266912.25</v>
      </c>
    </row>
    <row r="27" spans="1:6" ht="15" x14ac:dyDescent="0.2">
      <c r="A27" s="140" t="s">
        <v>118</v>
      </c>
      <c r="B27" s="141" t="s">
        <v>95</v>
      </c>
      <c r="C27" s="135" t="s">
        <v>119</v>
      </c>
      <c r="D27" s="138">
        <f>Ведомст!G46</f>
        <v>10000</v>
      </c>
    </row>
    <row r="28" spans="1:6" s="158" customFormat="1" ht="15" x14ac:dyDescent="0.25">
      <c r="A28" s="154" t="s">
        <v>125</v>
      </c>
      <c r="B28" s="142" t="s">
        <v>95</v>
      </c>
      <c r="C28" s="143" t="s">
        <v>126</v>
      </c>
      <c r="D28" s="144">
        <f>Ведомст!G51</f>
        <v>10000</v>
      </c>
    </row>
    <row r="29" spans="1:6" ht="14.25" x14ac:dyDescent="0.2">
      <c r="A29" s="159" t="s">
        <v>143</v>
      </c>
      <c r="B29" s="160" t="s">
        <v>97</v>
      </c>
      <c r="C29" s="161"/>
      <c r="D29" s="162">
        <f>D30</f>
        <v>253970</v>
      </c>
    </row>
    <row r="30" spans="1:6" s="158" customFormat="1" ht="31.5" customHeight="1" x14ac:dyDescent="0.25">
      <c r="A30" s="145" t="s">
        <v>144</v>
      </c>
      <c r="B30" s="142" t="s">
        <v>97</v>
      </c>
      <c r="C30" s="143" t="s">
        <v>145</v>
      </c>
      <c r="D30" s="144">
        <f>Ведомст!G63</f>
        <v>253970</v>
      </c>
    </row>
    <row r="31" spans="1:6" ht="28.5" x14ac:dyDescent="0.2">
      <c r="A31" s="163" t="s">
        <v>150</v>
      </c>
      <c r="B31" s="164" t="s">
        <v>145</v>
      </c>
      <c r="C31" s="164"/>
      <c r="D31" s="165">
        <f>D32</f>
        <v>3146392</v>
      </c>
    </row>
    <row r="32" spans="1:6" s="158" customFormat="1" ht="45" x14ac:dyDescent="0.2">
      <c r="A32" s="134" t="s">
        <v>245</v>
      </c>
      <c r="B32" s="137" t="s">
        <v>145</v>
      </c>
      <c r="C32" s="137" t="s">
        <v>152</v>
      </c>
      <c r="D32" s="138">
        <f>Ведомст!G71</f>
        <v>3146392</v>
      </c>
    </row>
    <row r="33" spans="1:5" ht="14.25" x14ac:dyDescent="0.2">
      <c r="A33" s="163" t="s">
        <v>172</v>
      </c>
      <c r="B33" s="164" t="s">
        <v>109</v>
      </c>
      <c r="C33" s="164"/>
      <c r="D33" s="165">
        <f>D35+D34</f>
        <v>3544607.5700000003</v>
      </c>
    </row>
    <row r="34" spans="1:5" s="158" customFormat="1" ht="15" x14ac:dyDescent="0.2">
      <c r="A34" s="181" t="s">
        <v>309</v>
      </c>
      <c r="B34" s="103" t="s">
        <v>109</v>
      </c>
      <c r="C34" s="103" t="s">
        <v>305</v>
      </c>
      <c r="D34" s="184">
        <f>Ведомст!G93</f>
        <v>902163.17999999993</v>
      </c>
    </row>
    <row r="35" spans="1:5" ht="15" x14ac:dyDescent="0.2">
      <c r="A35" s="134" t="s">
        <v>173</v>
      </c>
      <c r="B35" s="135" t="s">
        <v>109</v>
      </c>
      <c r="C35" s="135" t="s">
        <v>174</v>
      </c>
      <c r="D35" s="136">
        <f>Ведомст!G100</f>
        <v>2642444.39</v>
      </c>
    </row>
    <row r="36" spans="1:5" s="158" customFormat="1" ht="14.25" x14ac:dyDescent="0.2">
      <c r="A36" s="163" t="s">
        <v>182</v>
      </c>
      <c r="B36" s="164" t="s">
        <v>183</v>
      </c>
      <c r="C36" s="164"/>
      <c r="D36" s="166">
        <f>D37</f>
        <v>4480741.2300000004</v>
      </c>
    </row>
    <row r="37" spans="1:5" ht="15" x14ac:dyDescent="0.2">
      <c r="A37" s="134" t="s">
        <v>184</v>
      </c>
      <c r="B37" s="135" t="s">
        <v>183</v>
      </c>
      <c r="C37" s="135" t="s">
        <v>145</v>
      </c>
      <c r="D37" s="136">
        <f>Ведомст!G110</f>
        <v>4480741.2300000004</v>
      </c>
    </row>
    <row r="38" spans="1:5" ht="21" customHeight="1" x14ac:dyDescent="0.2">
      <c r="A38" s="106" t="s">
        <v>319</v>
      </c>
      <c r="B38" s="111" t="s">
        <v>297</v>
      </c>
      <c r="C38" s="111"/>
      <c r="D38" s="228">
        <f>D39</f>
        <v>10000</v>
      </c>
    </row>
    <row r="39" spans="1:5" s="158" customFormat="1" ht="15" x14ac:dyDescent="0.2">
      <c r="A39" s="181" t="s">
        <v>319</v>
      </c>
      <c r="B39" s="103" t="s">
        <v>297</v>
      </c>
      <c r="C39" s="103" t="s">
        <v>183</v>
      </c>
      <c r="D39" s="184">
        <f>Ведомст!G125</f>
        <v>10000</v>
      </c>
    </row>
    <row r="40" spans="1:5" ht="14.25" x14ac:dyDescent="0.2">
      <c r="A40" s="167" t="s">
        <v>200</v>
      </c>
      <c r="B40" s="164" t="s">
        <v>201</v>
      </c>
      <c r="C40" s="164"/>
      <c r="D40" s="165">
        <f>D41+D42</f>
        <v>12091265.449999999</v>
      </c>
    </row>
    <row r="41" spans="1:5" ht="15" x14ac:dyDescent="0.2">
      <c r="A41" s="134" t="s">
        <v>202</v>
      </c>
      <c r="B41" s="137" t="s">
        <v>201</v>
      </c>
      <c r="C41" s="137" t="s">
        <v>95</v>
      </c>
      <c r="D41" s="138">
        <v>9589503</v>
      </c>
    </row>
    <row r="42" spans="1:5" s="158" customFormat="1" ht="15" x14ac:dyDescent="0.2">
      <c r="A42" s="146" t="s">
        <v>219</v>
      </c>
      <c r="B42" s="147" t="s">
        <v>201</v>
      </c>
      <c r="C42" s="148" t="s">
        <v>109</v>
      </c>
      <c r="D42" s="149">
        <f>Ведомст!G152</f>
        <v>2501762.4500000002</v>
      </c>
    </row>
    <row r="43" spans="1:5" ht="15" customHeight="1" x14ac:dyDescent="0.2">
      <c r="A43" s="163" t="s">
        <v>226</v>
      </c>
      <c r="B43" s="168" t="s">
        <v>152</v>
      </c>
      <c r="C43" s="169"/>
      <c r="D43" s="170">
        <f>D44+D45</f>
        <v>991821.55</v>
      </c>
    </row>
    <row r="44" spans="1:5" s="158" customFormat="1" ht="18.75" customHeight="1" x14ac:dyDescent="0.25">
      <c r="A44" s="150" t="s">
        <v>227</v>
      </c>
      <c r="B44" s="147" t="s">
        <v>152</v>
      </c>
      <c r="C44" s="148" t="s">
        <v>95</v>
      </c>
      <c r="D44" s="138">
        <f>Ведомст!G159</f>
        <v>950367</v>
      </c>
      <c r="E44" s="172"/>
    </row>
    <row r="45" spans="1:5" ht="19.5" customHeight="1" x14ac:dyDescent="0.25">
      <c r="A45" s="150" t="s">
        <v>231</v>
      </c>
      <c r="B45" s="147" t="s">
        <v>152</v>
      </c>
      <c r="C45" s="148" t="s">
        <v>145</v>
      </c>
      <c r="D45" s="138">
        <f>Ведомст!G164</f>
        <v>41454.550000000003</v>
      </c>
      <c r="E45" s="124"/>
    </row>
    <row r="46" spans="1:5" ht="14.25" x14ac:dyDescent="0.2">
      <c r="A46" s="171" t="s">
        <v>234</v>
      </c>
      <c r="B46" s="168" t="s">
        <v>119</v>
      </c>
      <c r="C46" s="169"/>
      <c r="D46" s="170">
        <f>D47</f>
        <v>0</v>
      </c>
    </row>
    <row r="47" spans="1:5" ht="15" x14ac:dyDescent="0.25">
      <c r="A47" s="151" t="s">
        <v>236</v>
      </c>
      <c r="B47" s="152" t="s">
        <v>119</v>
      </c>
      <c r="C47" s="152" t="s">
        <v>95</v>
      </c>
      <c r="D47" s="153">
        <v>0</v>
      </c>
    </row>
    <row r="48" spans="1:5" x14ac:dyDescent="0.2">
      <c r="C48" s="102"/>
    </row>
    <row r="49" spans="4:4" x14ac:dyDescent="0.2">
      <c r="D49" s="173"/>
    </row>
  </sheetData>
  <mergeCells count="6">
    <mergeCell ref="B2:F2"/>
    <mergeCell ref="B4:E4"/>
    <mergeCell ref="B11:E11"/>
    <mergeCell ref="A18:D18"/>
    <mergeCell ref="A17:E17"/>
    <mergeCell ref="B3:E3"/>
  </mergeCells>
  <pageMargins left="0.70866141732283472" right="0.11811023622047245" top="0.74803149606299213" bottom="0.74803149606299213" header="0.31496062992125984" footer="0.31496062992125984"/>
  <pageSetup paperSize="9" scale="7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6"/>
  <sheetViews>
    <sheetView tabSelected="1" topLeftCell="A117" zoomScaleNormal="100" workbookViewId="0">
      <selection activeCell="D71" sqref="D71"/>
    </sheetView>
  </sheetViews>
  <sheetFormatPr defaultRowHeight="12.75" x14ac:dyDescent="0.2"/>
  <cols>
    <col min="1" max="1" width="51.375" style="97" customWidth="1"/>
    <col min="2" max="2" width="19.375" style="99" customWidth="1"/>
    <col min="3" max="3" width="12.375" style="97" customWidth="1"/>
    <col min="4" max="4" width="16.875" style="97" customWidth="1"/>
    <col min="5" max="5" width="0.125" style="97" customWidth="1"/>
    <col min="6" max="6" width="10.75" style="97" hidden="1" customWidth="1"/>
    <col min="7" max="16384" width="9" style="97"/>
  </cols>
  <sheetData>
    <row r="1" spans="1:6" x14ac:dyDescent="0.2">
      <c r="B1" s="207" t="s">
        <v>17</v>
      </c>
      <c r="C1" s="22"/>
      <c r="D1" s="22"/>
      <c r="E1" s="22"/>
    </row>
    <row r="2" spans="1:6" ht="48" customHeight="1" x14ac:dyDescent="0.25">
      <c r="B2" s="247" t="s">
        <v>303</v>
      </c>
      <c r="C2" s="248"/>
      <c r="D2" s="248"/>
      <c r="E2" s="248"/>
      <c r="F2" s="248"/>
    </row>
    <row r="3" spans="1:6" ht="28.5" customHeight="1" x14ac:dyDescent="0.2">
      <c r="B3" s="256" t="s">
        <v>349</v>
      </c>
      <c r="C3" s="256"/>
      <c r="D3" s="256"/>
      <c r="E3" s="256"/>
    </row>
    <row r="4" spans="1:6" ht="15" customHeight="1" x14ac:dyDescent="0.2">
      <c r="B4" s="252" t="s">
        <v>22</v>
      </c>
      <c r="C4" s="252"/>
      <c r="D4" s="252"/>
      <c r="E4" s="252"/>
    </row>
    <row r="5" spans="1:6" x14ac:dyDescent="0.2">
      <c r="B5" s="207" t="s">
        <v>18</v>
      </c>
      <c r="C5" s="22"/>
      <c r="D5" s="22"/>
      <c r="E5" s="22"/>
    </row>
    <row r="6" spans="1:6" x14ac:dyDescent="0.2">
      <c r="B6" s="207" t="s">
        <v>288</v>
      </c>
      <c r="C6" s="22"/>
      <c r="D6" s="22"/>
      <c r="E6" s="22"/>
    </row>
    <row r="7" spans="1:6" ht="12" customHeight="1" x14ac:dyDescent="0.2">
      <c r="B7" s="207"/>
      <c r="C7" s="22"/>
      <c r="D7" s="22"/>
      <c r="E7" s="22"/>
    </row>
    <row r="8" spans="1:6" hidden="1" x14ac:dyDescent="0.2">
      <c r="B8" s="207"/>
      <c r="C8" s="22"/>
      <c r="D8" s="22"/>
      <c r="E8" s="22"/>
    </row>
    <row r="9" spans="1:6" x14ac:dyDescent="0.2">
      <c r="B9" s="207" t="s">
        <v>244</v>
      </c>
      <c r="C9" s="22"/>
      <c r="D9" s="22"/>
      <c r="E9" s="22"/>
    </row>
    <row r="10" spans="1:6" x14ac:dyDescent="0.2">
      <c r="B10" s="207" t="s">
        <v>21</v>
      </c>
      <c r="C10" s="22"/>
      <c r="D10" s="22"/>
      <c r="E10" s="22"/>
    </row>
    <row r="11" spans="1:6" x14ac:dyDescent="0.2">
      <c r="B11" s="252" t="s">
        <v>22</v>
      </c>
      <c r="C11" s="252"/>
      <c r="D11" s="252"/>
      <c r="E11" s="252"/>
    </row>
    <row r="12" spans="1:6" x14ac:dyDescent="0.2">
      <c r="B12" s="207" t="s">
        <v>18</v>
      </c>
      <c r="C12" s="22"/>
      <c r="D12" s="22"/>
      <c r="E12" s="22"/>
    </row>
    <row r="13" spans="1:6" x14ac:dyDescent="0.2">
      <c r="B13" s="207" t="s">
        <v>288</v>
      </c>
      <c r="C13" s="22"/>
      <c r="D13" s="22"/>
      <c r="E13" s="22"/>
    </row>
    <row r="14" spans="1:6" x14ac:dyDescent="0.2">
      <c r="B14" s="207" t="s">
        <v>289</v>
      </c>
      <c r="C14" s="22"/>
      <c r="D14" s="22"/>
      <c r="E14" s="22"/>
    </row>
    <row r="16" spans="1:6" ht="12.75" hidden="1" customHeight="1" x14ac:dyDescent="0.2">
      <c r="A16" s="100"/>
    </row>
    <row r="17" spans="1:4" ht="66" customHeight="1" x14ac:dyDescent="0.25">
      <c r="A17" s="257" t="s">
        <v>300</v>
      </c>
      <c r="B17" s="257"/>
      <c r="C17" s="257"/>
      <c r="D17" s="257"/>
    </row>
    <row r="18" spans="1:4" x14ac:dyDescent="0.2">
      <c r="A18" s="258"/>
      <c r="B18" s="258"/>
      <c r="C18" s="258"/>
      <c r="D18" s="258"/>
    </row>
    <row r="19" spans="1:4" x14ac:dyDescent="0.2">
      <c r="A19" s="101"/>
      <c r="B19" s="101"/>
      <c r="C19" s="101"/>
      <c r="D19" s="101"/>
    </row>
    <row r="20" spans="1:4" ht="28.5" x14ac:dyDescent="0.2">
      <c r="A20" s="34" t="s">
        <v>0</v>
      </c>
      <c r="B20" s="34" t="s">
        <v>90</v>
      </c>
      <c r="C20" s="34" t="s">
        <v>91</v>
      </c>
      <c r="D20" s="36" t="s">
        <v>301</v>
      </c>
    </row>
    <row r="21" spans="1:4" ht="15" x14ac:dyDescent="0.2">
      <c r="A21" s="174" t="s">
        <v>246</v>
      </c>
      <c r="B21" s="175"/>
      <c r="C21" s="175"/>
      <c r="D21" s="176">
        <f>D22+D39+D43+D48+D55+D59+D67+D80+D86+D90+D94</f>
        <v>20969390.25</v>
      </c>
    </row>
    <row r="22" spans="1:4" ht="57" x14ac:dyDescent="0.2">
      <c r="A22" s="177" t="s">
        <v>153</v>
      </c>
      <c r="B22" s="178" t="s">
        <v>154</v>
      </c>
      <c r="C22" s="179"/>
      <c r="D22" s="180">
        <f>D23+D35</f>
        <v>3146392</v>
      </c>
    </row>
    <row r="23" spans="1:4" ht="30" x14ac:dyDescent="0.2">
      <c r="A23" s="181" t="s">
        <v>155</v>
      </c>
      <c r="B23" s="103" t="s">
        <v>156</v>
      </c>
      <c r="C23" s="103"/>
      <c r="D23" s="182">
        <f>D24+D27</f>
        <v>52000</v>
      </c>
    </row>
    <row r="24" spans="1:4" ht="45" x14ac:dyDescent="0.2">
      <c r="A24" s="181" t="s">
        <v>157</v>
      </c>
      <c r="B24" s="103" t="s">
        <v>158</v>
      </c>
      <c r="C24" s="103"/>
      <c r="D24" s="182">
        <f>Ведомст!G75</f>
        <v>30000</v>
      </c>
    </row>
    <row r="25" spans="1:4" ht="30" x14ac:dyDescent="0.2">
      <c r="A25" s="181" t="s">
        <v>275</v>
      </c>
      <c r="B25" s="103" t="s">
        <v>158</v>
      </c>
      <c r="C25" s="103"/>
      <c r="D25" s="182">
        <f>D26</f>
        <v>30000</v>
      </c>
    </row>
    <row r="26" spans="1:4" ht="28.5" customHeight="1" x14ac:dyDescent="0.2">
      <c r="A26" s="183" t="s">
        <v>114</v>
      </c>
      <c r="B26" s="103" t="s">
        <v>158</v>
      </c>
      <c r="C26" s="103" t="s">
        <v>115</v>
      </c>
      <c r="D26" s="182">
        <v>30000</v>
      </c>
    </row>
    <row r="27" spans="1:4" ht="30" customHeight="1" x14ac:dyDescent="0.2">
      <c r="A27" s="181" t="s">
        <v>275</v>
      </c>
      <c r="B27" s="103" t="s">
        <v>274</v>
      </c>
      <c r="C27" s="103"/>
      <c r="D27" s="182">
        <f>D28</f>
        <v>22000</v>
      </c>
    </row>
    <row r="28" spans="1:4" ht="30.75" customHeight="1" x14ac:dyDescent="0.2">
      <c r="A28" s="183" t="s">
        <v>114</v>
      </c>
      <c r="B28" s="103" t="s">
        <v>274</v>
      </c>
      <c r="C28" s="103" t="s">
        <v>115</v>
      </c>
      <c r="D28" s="182">
        <v>22000</v>
      </c>
    </row>
    <row r="29" spans="1:4" ht="30" x14ac:dyDescent="0.2">
      <c r="A29" s="181" t="s">
        <v>261</v>
      </c>
      <c r="B29" s="103" t="s">
        <v>165</v>
      </c>
      <c r="C29" s="103"/>
      <c r="D29" s="182">
        <f>D30</f>
        <v>164266</v>
      </c>
    </row>
    <row r="30" spans="1:4" ht="29.25" customHeight="1" x14ac:dyDescent="0.2">
      <c r="A30" s="183" t="s">
        <v>114</v>
      </c>
      <c r="B30" s="103" t="s">
        <v>165</v>
      </c>
      <c r="C30" s="103" t="s">
        <v>115</v>
      </c>
      <c r="D30" s="182">
        <v>164266</v>
      </c>
    </row>
    <row r="31" spans="1:4" ht="36" customHeight="1" x14ac:dyDescent="0.2">
      <c r="A31" s="181" t="s">
        <v>261</v>
      </c>
      <c r="B31" s="103" t="s">
        <v>165</v>
      </c>
      <c r="C31" s="103"/>
      <c r="D31" s="182">
        <f>D32</f>
        <v>155270</v>
      </c>
    </row>
    <row r="32" spans="1:4" ht="36" customHeight="1" x14ac:dyDescent="0.2">
      <c r="A32" s="183" t="s">
        <v>114</v>
      </c>
      <c r="B32" s="103" t="s">
        <v>165</v>
      </c>
      <c r="C32" s="103" t="s">
        <v>105</v>
      </c>
      <c r="D32" s="182">
        <f>Ведомст!G83</f>
        <v>155270</v>
      </c>
    </row>
    <row r="33" spans="1:4" ht="30" x14ac:dyDescent="0.2">
      <c r="A33" s="181" t="s">
        <v>261</v>
      </c>
      <c r="B33" s="103" t="s">
        <v>169</v>
      </c>
      <c r="C33" s="103"/>
      <c r="D33" s="182">
        <f>D34</f>
        <v>61000</v>
      </c>
    </row>
    <row r="34" spans="1:4" ht="30" x14ac:dyDescent="0.2">
      <c r="A34" s="183" t="s">
        <v>114</v>
      </c>
      <c r="B34" s="103" t="s">
        <v>169</v>
      </c>
      <c r="C34" s="103" t="s">
        <v>115</v>
      </c>
      <c r="D34" s="182">
        <v>61000</v>
      </c>
    </row>
    <row r="35" spans="1:4" ht="15" x14ac:dyDescent="0.25">
      <c r="A35" s="181" t="s">
        <v>159</v>
      </c>
      <c r="B35" s="103" t="s">
        <v>160</v>
      </c>
      <c r="C35" s="104"/>
      <c r="D35" s="184">
        <f>D36+D33+D29+D31</f>
        <v>3094392</v>
      </c>
    </row>
    <row r="36" spans="1:4" ht="30" x14ac:dyDescent="0.25">
      <c r="A36" s="181" t="s">
        <v>161</v>
      </c>
      <c r="B36" s="103" t="s">
        <v>162</v>
      </c>
      <c r="C36" s="104"/>
      <c r="D36" s="184">
        <f>D37+D38</f>
        <v>2713856</v>
      </c>
    </row>
    <row r="37" spans="1:4" ht="30" x14ac:dyDescent="0.2">
      <c r="A37" s="185" t="s">
        <v>163</v>
      </c>
      <c r="B37" s="103" t="s">
        <v>162</v>
      </c>
      <c r="C37" s="105" t="s">
        <v>105</v>
      </c>
      <c r="D37" s="184">
        <f>Ведомст!G80</f>
        <v>2437856</v>
      </c>
    </row>
    <row r="38" spans="1:4" ht="30" x14ac:dyDescent="0.2">
      <c r="A38" s="183" t="s">
        <v>114</v>
      </c>
      <c r="B38" s="103" t="s">
        <v>162</v>
      </c>
      <c r="C38" s="105" t="s">
        <v>115</v>
      </c>
      <c r="D38" s="184">
        <f>Ведомст!G81</f>
        <v>276000</v>
      </c>
    </row>
    <row r="39" spans="1:4" ht="28.5" x14ac:dyDescent="0.2">
      <c r="A39" s="106" t="s">
        <v>177</v>
      </c>
      <c r="B39" s="107" t="s">
        <v>178</v>
      </c>
      <c r="C39" s="105"/>
      <c r="D39" s="228">
        <f>D40</f>
        <v>338828.39</v>
      </c>
    </row>
    <row r="40" spans="1:4" ht="30" x14ac:dyDescent="0.25">
      <c r="A40" s="108" t="s">
        <v>179</v>
      </c>
      <c r="B40" s="109" t="s">
        <v>180</v>
      </c>
      <c r="C40" s="105"/>
      <c r="D40" s="184">
        <f>D41</f>
        <v>338828.39</v>
      </c>
    </row>
    <row r="41" spans="1:4" ht="60" x14ac:dyDescent="0.2">
      <c r="A41" s="110" t="s">
        <v>181</v>
      </c>
      <c r="B41" s="109" t="s">
        <v>280</v>
      </c>
      <c r="C41" s="105"/>
      <c r="D41" s="184">
        <f>D42</f>
        <v>338828.39</v>
      </c>
    </row>
    <row r="42" spans="1:4" ht="30" x14ac:dyDescent="0.2">
      <c r="A42" s="183" t="s">
        <v>255</v>
      </c>
      <c r="B42" s="109" t="s">
        <v>280</v>
      </c>
      <c r="C42" s="105" t="s">
        <v>115</v>
      </c>
      <c r="D42" s="184">
        <f>Ведомст!G104</f>
        <v>338828.39</v>
      </c>
    </row>
    <row r="43" spans="1:4" ht="14.25" x14ac:dyDescent="0.2">
      <c r="A43" s="187" t="s">
        <v>220</v>
      </c>
      <c r="B43" s="107" t="s">
        <v>221</v>
      </c>
      <c r="C43" s="111"/>
      <c r="D43" s="188">
        <f>D44</f>
        <v>51859</v>
      </c>
    </row>
    <row r="44" spans="1:4" ht="15" x14ac:dyDescent="0.25">
      <c r="A44" s="108" t="s">
        <v>222</v>
      </c>
      <c r="B44" s="109" t="s">
        <v>223</v>
      </c>
      <c r="C44" s="103"/>
      <c r="D44" s="182">
        <f>D45</f>
        <v>51859</v>
      </c>
    </row>
    <row r="45" spans="1:4" ht="18" customHeight="1" x14ac:dyDescent="0.25">
      <c r="A45" s="108" t="s">
        <v>211</v>
      </c>
      <c r="B45" s="109" t="s">
        <v>224</v>
      </c>
      <c r="C45" s="103"/>
      <c r="D45" s="182">
        <f>D46+D47</f>
        <v>51859</v>
      </c>
    </row>
    <row r="46" spans="1:4" ht="30" x14ac:dyDescent="0.2">
      <c r="A46" s="183" t="s">
        <v>114</v>
      </c>
      <c r="B46" s="109" t="s">
        <v>224</v>
      </c>
      <c r="C46" s="103" t="s">
        <v>115</v>
      </c>
      <c r="D46" s="182">
        <f>Ведомст!G150</f>
        <v>41859</v>
      </c>
    </row>
    <row r="47" spans="1:4" ht="15.75" x14ac:dyDescent="0.2">
      <c r="A47" s="53" t="s">
        <v>314</v>
      </c>
      <c r="B47" s="109" t="s">
        <v>224</v>
      </c>
      <c r="C47" s="103" t="s">
        <v>315</v>
      </c>
      <c r="D47" s="182">
        <f>Ведомст!G151</f>
        <v>10000</v>
      </c>
    </row>
    <row r="48" spans="1:4" ht="57" x14ac:dyDescent="0.2">
      <c r="A48" s="189" t="s">
        <v>247</v>
      </c>
      <c r="B48" s="111" t="s">
        <v>128</v>
      </c>
      <c r="C48" s="111"/>
      <c r="D48" s="190">
        <f>D49+D52</f>
        <v>5000</v>
      </c>
    </row>
    <row r="49" spans="1:4" ht="19.5" customHeight="1" x14ac:dyDescent="0.2">
      <c r="A49" s="106" t="s">
        <v>129</v>
      </c>
      <c r="B49" s="103" t="s">
        <v>130</v>
      </c>
      <c r="C49" s="103"/>
      <c r="D49" s="191">
        <f>D51</f>
        <v>3000</v>
      </c>
    </row>
    <row r="50" spans="1:4" ht="15" x14ac:dyDescent="0.2">
      <c r="A50" s="181" t="s">
        <v>131</v>
      </c>
      <c r="B50" s="103" t="s">
        <v>132</v>
      </c>
      <c r="C50" s="103"/>
      <c r="D50" s="191">
        <f>D51</f>
        <v>3000</v>
      </c>
    </row>
    <row r="51" spans="1:4" ht="30" x14ac:dyDescent="0.2">
      <c r="A51" s="185" t="s">
        <v>114</v>
      </c>
      <c r="B51" s="103" t="s">
        <v>132</v>
      </c>
      <c r="C51" s="103" t="s">
        <v>115</v>
      </c>
      <c r="D51" s="191">
        <f>Ведомст!G55</f>
        <v>3000</v>
      </c>
    </row>
    <row r="52" spans="1:4" ht="15" x14ac:dyDescent="0.2">
      <c r="A52" s="106" t="s">
        <v>133</v>
      </c>
      <c r="B52" s="103" t="s">
        <v>134</v>
      </c>
      <c r="C52" s="103"/>
      <c r="D52" s="191">
        <f>D53</f>
        <v>2000</v>
      </c>
    </row>
    <row r="53" spans="1:4" ht="15" x14ac:dyDescent="0.2">
      <c r="A53" s="181" t="s">
        <v>135</v>
      </c>
      <c r="B53" s="103" t="s">
        <v>136</v>
      </c>
      <c r="C53" s="103"/>
      <c r="D53" s="191">
        <f>D54</f>
        <v>2000</v>
      </c>
    </row>
    <row r="54" spans="1:4" ht="30" x14ac:dyDescent="0.2">
      <c r="A54" s="227" t="s">
        <v>114</v>
      </c>
      <c r="B54" s="103" t="s">
        <v>136</v>
      </c>
      <c r="C54" s="103" t="s">
        <v>115</v>
      </c>
      <c r="D54" s="191">
        <f>Ведомст!G58</f>
        <v>2000</v>
      </c>
    </row>
    <row r="55" spans="1:4" ht="28.5" x14ac:dyDescent="0.2">
      <c r="A55" s="112" t="s">
        <v>238</v>
      </c>
      <c r="B55" s="113" t="s">
        <v>235</v>
      </c>
      <c r="C55" s="194"/>
      <c r="D55" s="114">
        <f>D56</f>
        <v>0</v>
      </c>
    </row>
    <row r="56" spans="1:4" ht="15" x14ac:dyDescent="0.25">
      <c r="A56" s="115" t="s">
        <v>240</v>
      </c>
      <c r="B56" s="118" t="s">
        <v>237</v>
      </c>
      <c r="C56" s="116"/>
      <c r="D56" s="119">
        <f>D57</f>
        <v>0</v>
      </c>
    </row>
    <row r="57" spans="1:4" ht="15" x14ac:dyDescent="0.25">
      <c r="A57" s="117" t="s">
        <v>241</v>
      </c>
      <c r="B57" s="118" t="s">
        <v>239</v>
      </c>
      <c r="C57" s="116"/>
      <c r="D57" s="119">
        <f>D58</f>
        <v>0</v>
      </c>
    </row>
    <row r="58" spans="1:4" ht="21" customHeight="1" x14ac:dyDescent="0.25">
      <c r="A58" s="117" t="s">
        <v>242</v>
      </c>
      <c r="B58" s="118" t="s">
        <v>239</v>
      </c>
      <c r="C58" s="116">
        <v>240</v>
      </c>
      <c r="D58" s="119">
        <v>0</v>
      </c>
    </row>
    <row r="59" spans="1:4" ht="14.25" x14ac:dyDescent="0.2">
      <c r="A59" s="106" t="s">
        <v>185</v>
      </c>
      <c r="B59" s="111" t="s">
        <v>186</v>
      </c>
      <c r="C59" s="111"/>
      <c r="D59" s="195">
        <f>D60</f>
        <v>4106671.23</v>
      </c>
    </row>
    <row r="60" spans="1:4" ht="30" x14ac:dyDescent="0.2">
      <c r="A60" s="181" t="s">
        <v>187</v>
      </c>
      <c r="B60" s="103" t="s">
        <v>188</v>
      </c>
      <c r="C60" s="103"/>
      <c r="D60" s="196">
        <f>D61+D63+D65</f>
        <v>4106671.23</v>
      </c>
    </row>
    <row r="61" spans="1:4" ht="30" x14ac:dyDescent="0.2">
      <c r="A61" s="197" t="s">
        <v>189</v>
      </c>
      <c r="B61" s="103" t="s">
        <v>190</v>
      </c>
      <c r="C61" s="103"/>
      <c r="D61" s="126">
        <f>D62</f>
        <v>150000</v>
      </c>
    </row>
    <row r="62" spans="1:4" ht="30" x14ac:dyDescent="0.2">
      <c r="A62" s="183" t="s">
        <v>114</v>
      </c>
      <c r="B62" s="103" t="s">
        <v>190</v>
      </c>
      <c r="C62" s="103" t="s">
        <v>115</v>
      </c>
      <c r="D62" s="126">
        <f>Ведомст!G114</f>
        <v>150000</v>
      </c>
    </row>
    <row r="63" spans="1:4" ht="30" x14ac:dyDescent="0.2">
      <c r="A63" s="197" t="s">
        <v>191</v>
      </c>
      <c r="B63" s="103" t="s">
        <v>192</v>
      </c>
      <c r="C63" s="103"/>
      <c r="D63" s="182">
        <f>D64</f>
        <v>250000</v>
      </c>
    </row>
    <row r="64" spans="1:4" ht="30" x14ac:dyDescent="0.2">
      <c r="A64" s="183" t="s">
        <v>114</v>
      </c>
      <c r="B64" s="103" t="s">
        <v>192</v>
      </c>
      <c r="C64" s="103" t="s">
        <v>115</v>
      </c>
      <c r="D64" s="182">
        <f>Ведомст!G116</f>
        <v>250000</v>
      </c>
    </row>
    <row r="65" spans="1:4" ht="15" x14ac:dyDescent="0.2">
      <c r="A65" s="198" t="s">
        <v>193</v>
      </c>
      <c r="B65" s="103" t="s">
        <v>194</v>
      </c>
      <c r="C65" s="103"/>
      <c r="D65" s="126">
        <f>D66</f>
        <v>3706671.23</v>
      </c>
    </row>
    <row r="66" spans="1:4" ht="30" x14ac:dyDescent="0.2">
      <c r="A66" s="183" t="s">
        <v>114</v>
      </c>
      <c r="B66" s="103" t="s">
        <v>194</v>
      </c>
      <c r="C66" s="103" t="s">
        <v>115</v>
      </c>
      <c r="D66" s="196">
        <f>Ведомст!G118</f>
        <v>3706671.23</v>
      </c>
    </row>
    <row r="67" spans="1:4" ht="28.5" x14ac:dyDescent="0.2">
      <c r="A67" s="106" t="s">
        <v>203</v>
      </c>
      <c r="B67" s="111" t="s">
        <v>204</v>
      </c>
      <c r="C67" s="107"/>
      <c r="D67" s="199">
        <f>D68+D74</f>
        <v>12029406.449999999</v>
      </c>
    </row>
    <row r="68" spans="1:4" ht="30" x14ac:dyDescent="0.2">
      <c r="A68" s="181" t="s">
        <v>205</v>
      </c>
      <c r="B68" s="103" t="s">
        <v>206</v>
      </c>
      <c r="C68" s="109"/>
      <c r="D68" s="126">
        <f>D69+D77</f>
        <v>9527644</v>
      </c>
    </row>
    <row r="69" spans="1:4" ht="30" x14ac:dyDescent="0.2">
      <c r="A69" s="197" t="s">
        <v>207</v>
      </c>
      <c r="B69" s="103" t="s">
        <v>208</v>
      </c>
      <c r="C69" s="103"/>
      <c r="D69" s="126">
        <f>D70+D71+D73+D72</f>
        <v>9507644</v>
      </c>
    </row>
    <row r="70" spans="1:4" ht="15" x14ac:dyDescent="0.25">
      <c r="A70" s="108" t="s">
        <v>209</v>
      </c>
      <c r="B70" s="103" t="s">
        <v>208</v>
      </c>
      <c r="C70" s="103" t="s">
        <v>210</v>
      </c>
      <c r="D70" s="126">
        <f>Ведомст!G135</f>
        <v>3268506</v>
      </c>
    </row>
    <row r="71" spans="1:4" ht="47.25" customHeight="1" x14ac:dyDescent="0.2">
      <c r="A71" s="183" t="s">
        <v>114</v>
      </c>
      <c r="B71" s="103" t="s">
        <v>208</v>
      </c>
      <c r="C71" s="103" t="s">
        <v>115</v>
      </c>
      <c r="D71" s="126">
        <f>Ведомст!G136</f>
        <v>3867378</v>
      </c>
    </row>
    <row r="72" spans="1:4" ht="30" x14ac:dyDescent="0.2">
      <c r="A72" s="183" t="s">
        <v>114</v>
      </c>
      <c r="B72" s="103" t="s">
        <v>340</v>
      </c>
      <c r="C72" s="103" t="s">
        <v>115</v>
      </c>
      <c r="D72" s="126">
        <v>2321760</v>
      </c>
    </row>
    <row r="73" spans="1:4" s="158" customFormat="1" ht="15" x14ac:dyDescent="0.25">
      <c r="A73" s="108" t="s">
        <v>106</v>
      </c>
      <c r="B73" s="103" t="s">
        <v>208</v>
      </c>
      <c r="C73" s="103" t="s">
        <v>107</v>
      </c>
      <c r="D73" s="126">
        <v>50000</v>
      </c>
    </row>
    <row r="74" spans="1:4" ht="45" x14ac:dyDescent="0.25">
      <c r="A74" s="117" t="s">
        <v>175</v>
      </c>
      <c r="B74" s="109" t="s">
        <v>225</v>
      </c>
      <c r="C74" s="103"/>
      <c r="D74" s="182">
        <f>D75+D76+D79</f>
        <v>2501762.4500000002</v>
      </c>
    </row>
    <row r="75" spans="1:4" ht="28.5" customHeight="1" x14ac:dyDescent="0.2">
      <c r="A75" s="181" t="s">
        <v>104</v>
      </c>
      <c r="B75" s="109" t="s">
        <v>225</v>
      </c>
      <c r="C75" s="103" t="s">
        <v>105</v>
      </c>
      <c r="D75" s="182">
        <f>Ведомст!G155</f>
        <v>1982197</v>
      </c>
    </row>
    <row r="76" spans="1:4" ht="30" x14ac:dyDescent="0.2">
      <c r="A76" s="183" t="s">
        <v>114</v>
      </c>
      <c r="B76" s="109" t="s">
        <v>225</v>
      </c>
      <c r="C76" s="103" t="s">
        <v>115</v>
      </c>
      <c r="D76" s="182">
        <f>Ведомст!G156</f>
        <v>519020</v>
      </c>
    </row>
    <row r="77" spans="1:4" ht="15" x14ac:dyDescent="0.25">
      <c r="A77" s="108" t="s">
        <v>211</v>
      </c>
      <c r="B77" s="103" t="s">
        <v>212</v>
      </c>
      <c r="C77" s="103"/>
      <c r="D77" s="126">
        <f>D78</f>
        <v>20000</v>
      </c>
    </row>
    <row r="78" spans="1:4" ht="34.5" customHeight="1" x14ac:dyDescent="0.2">
      <c r="A78" s="183" t="s">
        <v>114</v>
      </c>
      <c r="B78" s="103" t="s">
        <v>212</v>
      </c>
      <c r="C78" s="103" t="s">
        <v>115</v>
      </c>
      <c r="D78" s="126">
        <v>20000</v>
      </c>
    </row>
    <row r="79" spans="1:4" ht="30.75" customHeight="1" x14ac:dyDescent="0.2">
      <c r="A79" s="181" t="s">
        <v>104</v>
      </c>
      <c r="B79" s="103" t="s">
        <v>337</v>
      </c>
      <c r="C79" s="103" t="s">
        <v>105</v>
      </c>
      <c r="D79" s="126">
        <f>Ведомст!G157</f>
        <v>545.45000000000005</v>
      </c>
    </row>
    <row r="80" spans="1:4" ht="17.25" customHeight="1" x14ac:dyDescent="0.2">
      <c r="A80" s="106" t="s">
        <v>310</v>
      </c>
      <c r="B80" s="111" t="s">
        <v>318</v>
      </c>
      <c r="C80" s="111"/>
      <c r="D80" s="200">
        <f>D81</f>
        <v>902163.17999999993</v>
      </c>
    </row>
    <row r="81" spans="1:5" ht="25.5" customHeight="1" x14ac:dyDescent="0.2">
      <c r="A81" s="185" t="s">
        <v>309</v>
      </c>
      <c r="B81" s="103" t="s">
        <v>317</v>
      </c>
      <c r="C81" s="103"/>
      <c r="D81" s="201">
        <f>D82+D84</f>
        <v>902163.17999999993</v>
      </c>
    </row>
    <row r="82" spans="1:5" ht="63" x14ac:dyDescent="0.2">
      <c r="A82" s="74" t="s">
        <v>308</v>
      </c>
      <c r="B82" s="103" t="s">
        <v>316</v>
      </c>
      <c r="C82" s="103"/>
      <c r="D82" s="201">
        <f>D83</f>
        <v>72528.179999999993</v>
      </c>
    </row>
    <row r="83" spans="1:5" ht="30" x14ac:dyDescent="0.2">
      <c r="A83" s="183" t="s">
        <v>114</v>
      </c>
      <c r="B83" s="103" t="s">
        <v>316</v>
      </c>
      <c r="C83" s="103" t="s">
        <v>115</v>
      </c>
      <c r="D83" s="201">
        <f>Ведомст!G97</f>
        <v>72528.179999999993</v>
      </c>
    </row>
    <row r="84" spans="1:5" ht="63" x14ac:dyDescent="0.2">
      <c r="A84" s="74" t="s">
        <v>308</v>
      </c>
      <c r="B84" s="103" t="s">
        <v>338</v>
      </c>
      <c r="C84" s="103"/>
      <c r="D84" s="201">
        <f>D85</f>
        <v>829635</v>
      </c>
    </row>
    <row r="85" spans="1:5" ht="30" x14ac:dyDescent="0.2">
      <c r="A85" s="183" t="s">
        <v>114</v>
      </c>
      <c r="B85" s="103" t="s">
        <v>338</v>
      </c>
      <c r="C85" s="103" t="s">
        <v>115</v>
      </c>
      <c r="D85" s="201">
        <f>Ведомст!G99</f>
        <v>829635</v>
      </c>
      <c r="E85" s="124"/>
    </row>
    <row r="86" spans="1:5" ht="14.25" x14ac:dyDescent="0.2">
      <c r="A86" s="202" t="s">
        <v>213</v>
      </c>
      <c r="B86" s="111" t="s">
        <v>214</v>
      </c>
      <c r="C86" s="111"/>
      <c r="D86" s="199">
        <f>D87</f>
        <v>10000</v>
      </c>
      <c r="E86" s="124"/>
    </row>
    <row r="87" spans="1:5" ht="15" x14ac:dyDescent="0.2">
      <c r="A87" s="183" t="s">
        <v>215</v>
      </c>
      <c r="B87" s="103" t="s">
        <v>216</v>
      </c>
      <c r="C87" s="103"/>
      <c r="D87" s="126">
        <f>D88</f>
        <v>10000</v>
      </c>
      <c r="E87" s="124"/>
    </row>
    <row r="88" spans="1:5" ht="15" x14ac:dyDescent="0.2">
      <c r="A88" s="183" t="s">
        <v>217</v>
      </c>
      <c r="B88" s="103" t="s">
        <v>218</v>
      </c>
      <c r="C88" s="103"/>
      <c r="D88" s="126">
        <f>D89</f>
        <v>10000</v>
      </c>
    </row>
    <row r="89" spans="1:5" ht="30" x14ac:dyDescent="0.2">
      <c r="A89" s="183" t="s">
        <v>114</v>
      </c>
      <c r="B89" s="103" t="s">
        <v>218</v>
      </c>
      <c r="C89" s="103" t="s">
        <v>279</v>
      </c>
      <c r="D89" s="184">
        <f>Ведомст!G146</f>
        <v>10000</v>
      </c>
      <c r="E89" s="124"/>
    </row>
    <row r="90" spans="1:5" ht="42.75" x14ac:dyDescent="0.2">
      <c r="A90" s="192" t="s">
        <v>137</v>
      </c>
      <c r="B90" s="111" t="s">
        <v>138</v>
      </c>
      <c r="C90" s="111"/>
      <c r="D90" s="190">
        <f>D92</f>
        <v>5000</v>
      </c>
    </row>
    <row r="91" spans="1:5" ht="15" x14ac:dyDescent="0.2">
      <c r="A91" s="193" t="s">
        <v>139</v>
      </c>
      <c r="B91" s="103" t="s">
        <v>140</v>
      </c>
      <c r="C91" s="103"/>
      <c r="D91" s="191">
        <f>D92</f>
        <v>5000</v>
      </c>
    </row>
    <row r="92" spans="1:5" ht="15" x14ac:dyDescent="0.2">
      <c r="A92" s="181" t="s">
        <v>141</v>
      </c>
      <c r="B92" s="103" t="s">
        <v>142</v>
      </c>
      <c r="C92" s="103"/>
      <c r="D92" s="182">
        <f>D93</f>
        <v>5000</v>
      </c>
    </row>
    <row r="93" spans="1:5" ht="30" x14ac:dyDescent="0.2">
      <c r="A93" s="183" t="s">
        <v>114</v>
      </c>
      <c r="B93" s="103" t="s">
        <v>142</v>
      </c>
      <c r="C93" s="103" t="s">
        <v>115</v>
      </c>
      <c r="D93" s="182">
        <f>Ведомст!G62</f>
        <v>5000</v>
      </c>
    </row>
    <row r="94" spans="1:5" ht="42.75" x14ac:dyDescent="0.2">
      <c r="A94" s="202" t="s">
        <v>195</v>
      </c>
      <c r="B94" s="121" t="s">
        <v>196</v>
      </c>
      <c r="C94" s="121"/>
      <c r="D94" s="199">
        <f>D95</f>
        <v>374070</v>
      </c>
    </row>
    <row r="95" spans="1:5" ht="30" x14ac:dyDescent="0.2">
      <c r="A95" s="183" t="s">
        <v>197</v>
      </c>
      <c r="B95" s="120" t="s">
        <v>198</v>
      </c>
      <c r="C95" s="120"/>
      <c r="D95" s="126">
        <f>D96+D98</f>
        <v>374070</v>
      </c>
    </row>
    <row r="96" spans="1:5" ht="30" x14ac:dyDescent="0.2">
      <c r="A96" s="183" t="s">
        <v>199</v>
      </c>
      <c r="B96" s="120" t="s">
        <v>277</v>
      </c>
      <c r="C96" s="120"/>
      <c r="D96" s="126">
        <f>D97</f>
        <v>224070</v>
      </c>
    </row>
    <row r="97" spans="1:4" ht="30" x14ac:dyDescent="0.2">
      <c r="A97" s="183" t="s">
        <v>114</v>
      </c>
      <c r="B97" s="120" t="s">
        <v>277</v>
      </c>
      <c r="C97" s="120" t="s">
        <v>115</v>
      </c>
      <c r="D97" s="126">
        <v>224070</v>
      </c>
    </row>
    <row r="98" spans="1:4" s="226" customFormat="1" ht="30" x14ac:dyDescent="0.25">
      <c r="A98" s="183" t="s">
        <v>199</v>
      </c>
      <c r="B98" s="120" t="s">
        <v>278</v>
      </c>
      <c r="C98" s="120" t="s">
        <v>115</v>
      </c>
      <c r="D98" s="126">
        <f>D99</f>
        <v>150000</v>
      </c>
    </row>
    <row r="99" spans="1:4" ht="30" x14ac:dyDescent="0.2">
      <c r="A99" s="183" t="s">
        <v>114</v>
      </c>
      <c r="B99" s="120" t="s">
        <v>278</v>
      </c>
      <c r="C99" s="120" t="s">
        <v>115</v>
      </c>
      <c r="D99" s="126">
        <v>150000</v>
      </c>
    </row>
    <row r="100" spans="1:4" ht="57" x14ac:dyDescent="0.2">
      <c r="A100" s="203" t="s">
        <v>146</v>
      </c>
      <c r="B100" s="122" t="s">
        <v>99</v>
      </c>
      <c r="C100" s="122"/>
      <c r="D100" s="204">
        <f>D101+D106+D117+D120+D104</f>
        <v>10940688.800000001</v>
      </c>
    </row>
    <row r="101" spans="1:4" ht="27" customHeight="1" x14ac:dyDescent="0.2">
      <c r="A101" s="202" t="s">
        <v>248</v>
      </c>
      <c r="B101" s="121" t="s">
        <v>101</v>
      </c>
      <c r="C101" s="121"/>
      <c r="D101" s="199">
        <f>D102</f>
        <v>1120598</v>
      </c>
    </row>
    <row r="102" spans="1:4" ht="33" customHeight="1" x14ac:dyDescent="0.2">
      <c r="A102" s="183" t="s">
        <v>102</v>
      </c>
      <c r="B102" s="120" t="s">
        <v>103</v>
      </c>
      <c r="C102" s="120"/>
      <c r="D102" s="126">
        <f>D103</f>
        <v>1120598</v>
      </c>
    </row>
    <row r="103" spans="1:4" ht="36" customHeight="1" x14ac:dyDescent="0.2">
      <c r="A103" s="183" t="s">
        <v>104</v>
      </c>
      <c r="B103" s="120" t="s">
        <v>103</v>
      </c>
      <c r="C103" s="120" t="s">
        <v>105</v>
      </c>
      <c r="D103" s="126">
        <f>Ведомст!G29</f>
        <v>1120598</v>
      </c>
    </row>
    <row r="104" spans="1:4" ht="35.25" customHeight="1" x14ac:dyDescent="0.2">
      <c r="A104" s="239" t="s">
        <v>296</v>
      </c>
      <c r="B104" s="121" t="s">
        <v>298</v>
      </c>
      <c r="C104" s="121" t="s">
        <v>302</v>
      </c>
      <c r="D104" s="199">
        <f>Ведомст!G44</f>
        <v>266912.25</v>
      </c>
    </row>
    <row r="105" spans="1:4" ht="22.5" customHeight="1" x14ac:dyDescent="0.2">
      <c r="A105" s="54" t="s">
        <v>296</v>
      </c>
      <c r="B105" s="120" t="s">
        <v>298</v>
      </c>
      <c r="C105" s="120" t="s">
        <v>302</v>
      </c>
      <c r="D105" s="126">
        <f>Ведомст!G45</f>
        <v>266912.25</v>
      </c>
    </row>
    <row r="106" spans="1:4" ht="35.25" customHeight="1" x14ac:dyDescent="0.2">
      <c r="A106" s="106" t="s">
        <v>110</v>
      </c>
      <c r="B106" s="111" t="s">
        <v>111</v>
      </c>
      <c r="C106" s="111"/>
      <c r="D106" s="188">
        <f>D107+D111</f>
        <v>5983771</v>
      </c>
    </row>
    <row r="107" spans="1:4" ht="15" x14ac:dyDescent="0.2">
      <c r="A107" s="181" t="s">
        <v>112</v>
      </c>
      <c r="B107" s="103" t="s">
        <v>113</v>
      </c>
      <c r="C107" s="103"/>
      <c r="D107" s="182">
        <f>D108+D110+D109+D113+D115</f>
        <v>5982771</v>
      </c>
    </row>
    <row r="108" spans="1:4" ht="33" customHeight="1" x14ac:dyDescent="0.2">
      <c r="A108" s="181" t="s">
        <v>104</v>
      </c>
      <c r="B108" s="103" t="s">
        <v>113</v>
      </c>
      <c r="C108" s="103" t="s">
        <v>105</v>
      </c>
      <c r="D108" s="182">
        <f>Ведомст!G34</f>
        <v>2492825</v>
      </c>
    </row>
    <row r="109" spans="1:4" ht="16.5" customHeight="1" x14ac:dyDescent="0.25">
      <c r="A109" s="186" t="s">
        <v>106</v>
      </c>
      <c r="B109" s="103" t="s">
        <v>113</v>
      </c>
      <c r="C109" s="103" t="s">
        <v>107</v>
      </c>
      <c r="D109" s="182">
        <f>Ведомст!G37</f>
        <v>428000</v>
      </c>
    </row>
    <row r="110" spans="1:4" ht="53.25" customHeight="1" x14ac:dyDescent="0.2">
      <c r="A110" s="183" t="s">
        <v>114</v>
      </c>
      <c r="B110" s="103" t="s">
        <v>113</v>
      </c>
      <c r="C110" s="103" t="s">
        <v>115</v>
      </c>
      <c r="D110" s="182">
        <v>3058592</v>
      </c>
    </row>
    <row r="111" spans="1:4" ht="45" x14ac:dyDescent="0.2">
      <c r="A111" s="123" t="s">
        <v>116</v>
      </c>
      <c r="B111" s="120" t="s">
        <v>117</v>
      </c>
      <c r="C111" s="103"/>
      <c r="D111" s="182">
        <f>D112</f>
        <v>1000</v>
      </c>
    </row>
    <row r="112" spans="1:4" ht="30" x14ac:dyDescent="0.2">
      <c r="A112" s="183" t="s">
        <v>114</v>
      </c>
      <c r="B112" s="120" t="s">
        <v>117</v>
      </c>
      <c r="C112" s="103" t="s">
        <v>115</v>
      </c>
      <c r="D112" s="182">
        <f>Ведомст!G38</f>
        <v>1000</v>
      </c>
    </row>
    <row r="113" spans="1:4" ht="53.25" customHeight="1" x14ac:dyDescent="0.2">
      <c r="A113" s="54" t="s">
        <v>311</v>
      </c>
      <c r="B113" s="120" t="s">
        <v>312</v>
      </c>
      <c r="C113" s="103"/>
      <c r="D113" s="182">
        <f>D114</f>
        <v>3320.46</v>
      </c>
    </row>
    <row r="114" spans="1:4" ht="30" x14ac:dyDescent="0.2">
      <c r="A114" s="183" t="s">
        <v>114</v>
      </c>
      <c r="B114" s="120" t="s">
        <v>312</v>
      </c>
      <c r="C114" s="103" t="s">
        <v>115</v>
      </c>
      <c r="D114" s="182">
        <v>3320.46</v>
      </c>
    </row>
    <row r="115" spans="1:4" ht="63" x14ac:dyDescent="0.2">
      <c r="A115" s="54" t="s">
        <v>311</v>
      </c>
      <c r="B115" s="120" t="s">
        <v>313</v>
      </c>
      <c r="C115" s="103"/>
      <c r="D115" s="182">
        <f>D116</f>
        <v>33.54</v>
      </c>
    </row>
    <row r="116" spans="1:4" ht="30" x14ac:dyDescent="0.2">
      <c r="A116" s="183" t="s">
        <v>114</v>
      </c>
      <c r="B116" s="120" t="s">
        <v>313</v>
      </c>
      <c r="C116" s="103" t="s">
        <v>115</v>
      </c>
      <c r="D116" s="182">
        <v>33.54</v>
      </c>
    </row>
    <row r="117" spans="1:4" ht="23.25" customHeight="1" x14ac:dyDescent="0.2">
      <c r="A117" s="205" t="s">
        <v>118</v>
      </c>
      <c r="B117" s="111" t="s">
        <v>120</v>
      </c>
      <c r="C117" s="111"/>
      <c r="D117" s="188">
        <f>D118</f>
        <v>10000</v>
      </c>
    </row>
    <row r="118" spans="1:4" ht="21" customHeight="1" x14ac:dyDescent="0.25">
      <c r="A118" s="206" t="s">
        <v>121</v>
      </c>
      <c r="B118" s="103" t="s">
        <v>122</v>
      </c>
      <c r="C118" s="103"/>
      <c r="D118" s="182">
        <f>D119</f>
        <v>10000</v>
      </c>
    </row>
    <row r="119" spans="1:4" ht="15" x14ac:dyDescent="0.25">
      <c r="A119" s="206" t="s">
        <v>123</v>
      </c>
      <c r="B119" s="103" t="s">
        <v>122</v>
      </c>
      <c r="C119" s="103" t="s">
        <v>124</v>
      </c>
      <c r="D119" s="182">
        <f>Ведомст!G50</f>
        <v>10000</v>
      </c>
    </row>
    <row r="120" spans="1:4" ht="14.25" x14ac:dyDescent="0.2">
      <c r="A120" s="106" t="s">
        <v>125</v>
      </c>
      <c r="B120" s="111" t="s">
        <v>147</v>
      </c>
      <c r="C120" s="111"/>
      <c r="D120" s="188">
        <f>D121+D125+D131+D129+D123+D127</f>
        <v>3559407.55</v>
      </c>
    </row>
    <row r="121" spans="1:4" ht="30" x14ac:dyDescent="0.25">
      <c r="A121" s="108" t="s">
        <v>249</v>
      </c>
      <c r="B121" s="109" t="s">
        <v>176</v>
      </c>
      <c r="C121" s="103"/>
      <c r="D121" s="182">
        <f>D122</f>
        <v>2303616</v>
      </c>
    </row>
    <row r="122" spans="1:4" ht="30" x14ac:dyDescent="0.2">
      <c r="A122" s="181" t="s">
        <v>104</v>
      </c>
      <c r="B122" s="109" t="s">
        <v>176</v>
      </c>
      <c r="C122" s="103" t="s">
        <v>105</v>
      </c>
      <c r="D122" s="182">
        <f>Ведомст!G108</f>
        <v>2303616</v>
      </c>
    </row>
    <row r="123" spans="1:4" ht="15" x14ac:dyDescent="0.2">
      <c r="A123" s="181" t="s">
        <v>319</v>
      </c>
      <c r="B123" s="109" t="s">
        <v>323</v>
      </c>
      <c r="C123" s="103"/>
      <c r="D123" s="182">
        <f>D124</f>
        <v>10000</v>
      </c>
    </row>
    <row r="124" spans="1:4" ht="30" x14ac:dyDescent="0.2">
      <c r="A124" s="183" t="s">
        <v>114</v>
      </c>
      <c r="B124" s="109" t="s">
        <v>323</v>
      </c>
      <c r="C124" s="103" t="s">
        <v>115</v>
      </c>
      <c r="D124" s="182">
        <f>Ведомст!G125</f>
        <v>10000</v>
      </c>
    </row>
    <row r="125" spans="1:4" ht="15" x14ac:dyDescent="0.25">
      <c r="A125" s="117" t="s">
        <v>228</v>
      </c>
      <c r="B125" s="120" t="s">
        <v>229</v>
      </c>
      <c r="C125" s="120"/>
      <c r="D125" s="126">
        <f>D126</f>
        <v>950367</v>
      </c>
    </row>
    <row r="126" spans="1:4" ht="15" x14ac:dyDescent="0.2">
      <c r="A126" s="125" t="s">
        <v>259</v>
      </c>
      <c r="B126" s="120" t="s">
        <v>229</v>
      </c>
      <c r="C126" s="120" t="s">
        <v>230</v>
      </c>
      <c r="D126" s="126">
        <f>Ведомст!G163</f>
        <v>950367</v>
      </c>
    </row>
    <row r="127" spans="1:4" ht="31.5" x14ac:dyDescent="0.25">
      <c r="A127" s="51" t="s">
        <v>344</v>
      </c>
      <c r="B127" s="120" t="s">
        <v>345</v>
      </c>
      <c r="C127" s="120"/>
      <c r="D127" s="126">
        <f>Ведомст!G169</f>
        <v>23000</v>
      </c>
    </row>
    <row r="128" spans="1:4" ht="31.5" x14ac:dyDescent="0.25">
      <c r="A128" s="51" t="s">
        <v>346</v>
      </c>
      <c r="B128" s="120" t="s">
        <v>345</v>
      </c>
      <c r="C128" s="120" t="s">
        <v>347</v>
      </c>
      <c r="D128" s="126">
        <f>Ведомст!G170</f>
        <v>23000</v>
      </c>
    </row>
    <row r="129" spans="1:4" ht="60" x14ac:dyDescent="0.2">
      <c r="A129" s="125" t="s">
        <v>232</v>
      </c>
      <c r="B129" s="120" t="s">
        <v>233</v>
      </c>
      <c r="C129" s="120"/>
      <c r="D129" s="126">
        <f>D130</f>
        <v>18454.55</v>
      </c>
    </row>
    <row r="130" spans="1:4" ht="15" x14ac:dyDescent="0.25">
      <c r="A130" s="108" t="s">
        <v>209</v>
      </c>
      <c r="B130" s="120" t="s">
        <v>233</v>
      </c>
      <c r="C130" s="120" t="s">
        <v>210</v>
      </c>
      <c r="D130" s="126">
        <f>Ведомст!G168</f>
        <v>18454.55</v>
      </c>
    </row>
    <row r="131" spans="1:4" ht="30" x14ac:dyDescent="0.2">
      <c r="A131" s="125" t="s">
        <v>250</v>
      </c>
      <c r="B131" s="120" t="s">
        <v>149</v>
      </c>
      <c r="C131" s="120"/>
      <c r="D131" s="126">
        <f>D132+D133</f>
        <v>253970</v>
      </c>
    </row>
    <row r="132" spans="1:4" ht="30" x14ac:dyDescent="0.2">
      <c r="A132" s="125" t="s">
        <v>251</v>
      </c>
      <c r="B132" s="120" t="s">
        <v>149</v>
      </c>
      <c r="C132" s="120" t="s">
        <v>105</v>
      </c>
      <c r="D132" s="126">
        <v>250485</v>
      </c>
    </row>
    <row r="133" spans="1:4" ht="30" x14ac:dyDescent="0.2">
      <c r="A133" s="183" t="s">
        <v>114</v>
      </c>
      <c r="B133" s="120" t="s">
        <v>149</v>
      </c>
      <c r="C133" s="103" t="s">
        <v>115</v>
      </c>
      <c r="D133" s="182">
        <f>Ведомст!G69</f>
        <v>3485</v>
      </c>
    </row>
    <row r="134" spans="1:4" ht="15.75" x14ac:dyDescent="0.25">
      <c r="A134" s="223" t="s">
        <v>252</v>
      </c>
      <c r="B134" s="224"/>
      <c r="C134" s="223"/>
      <c r="D134" s="225">
        <f>D100+D21</f>
        <v>31910079.050000001</v>
      </c>
    </row>
    <row r="136" spans="1:4" x14ac:dyDescent="0.2">
      <c r="D136" s="173"/>
    </row>
  </sheetData>
  <mergeCells count="6">
    <mergeCell ref="B2:F2"/>
    <mergeCell ref="A17:D17"/>
    <mergeCell ref="A18:D18"/>
    <mergeCell ref="B3:E3"/>
    <mergeCell ref="B4:E4"/>
    <mergeCell ref="B11:E11"/>
  </mergeCells>
  <pageMargins left="0.59055118110236227" right="0.39370078740157483" top="0.39370078740157483" bottom="0.39370078740157483" header="0.31496062992125984" footer="0.31496062992125984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Источники</vt:lpstr>
      <vt:lpstr>Доходы</vt:lpstr>
      <vt:lpstr>Ведомст</vt:lpstr>
      <vt:lpstr>Функц</vt:lpstr>
      <vt:lpstr>Програм.непрограм</vt:lpstr>
      <vt:lpstr>Ведомст!Область_печати</vt:lpstr>
      <vt:lpstr>Доходы!Область_печати</vt:lpstr>
      <vt:lpstr>Функц!Область_печати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Windows User</cp:lastModifiedBy>
  <cp:lastPrinted>2025-08-28T01:44:53Z</cp:lastPrinted>
  <dcterms:created xsi:type="dcterms:W3CDTF">2016-05-26T07:11:20Z</dcterms:created>
  <dcterms:modified xsi:type="dcterms:W3CDTF">2025-11-30T09:08:10Z</dcterms:modified>
</cp:coreProperties>
</file>